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102 - CHODNÍKY A PARKOVAC..." sheetId="3" r:id="rId3"/>
    <sheet name="405 - REZERVNÍ CHRÁNIČKA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'101 - KOMUNIKACE'!$C$93:$K$588</definedName>
    <definedName name="_xlnm.Print_Area" localSheetId="1">'101 - KOMUNIKACE'!$C$4:$J$39,'101 - KOMUNIKACE'!$C$45:$J$75,'101 - KOMUNIKACE'!$C$81:$K$588</definedName>
    <definedName name="_xlnm.Print_Titles" localSheetId="1">'101 - KOMUNIKACE'!$93:$93</definedName>
    <definedName name="_xlnm._FilterDatabase" localSheetId="2" hidden="1">'102 - CHODNÍKY A PARKOVAC...'!$C$92:$K$892</definedName>
    <definedName name="_xlnm.Print_Area" localSheetId="2">'102 - CHODNÍKY A PARKOVAC...'!$C$4:$J$39,'102 - CHODNÍKY A PARKOVAC...'!$C$45:$J$74,'102 - CHODNÍKY A PARKOVAC...'!$C$80:$K$892</definedName>
    <definedName name="_xlnm.Print_Titles" localSheetId="2">'102 - CHODNÍKY A PARKOVAC...'!$92:$92</definedName>
    <definedName name="_xlnm._FilterDatabase" localSheetId="3" hidden="1">'405 - REZERVNÍ CHRÁNIČKA ...'!$C$80:$K$85</definedName>
    <definedName name="_xlnm.Print_Area" localSheetId="3">'405 - REZERVNÍ CHRÁNIČKA ...'!$C$4:$J$39,'405 - REZERVNÍ CHRÁNIČKA ...'!$C$45:$J$62,'405 - REZERVNÍ CHRÁNIČKA ...'!$C$68:$K$85</definedName>
    <definedName name="_xlnm.Print_Titles" localSheetId="3">'405 - REZERVNÍ CHRÁNIČKA ...'!$80:$80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7"/>
  <c r="J36"/>
  <c i="1" r="AY56"/>
  <c i="3" r="J35"/>
  <c i="1" r="AX56"/>
  <c i="3" r="BI886"/>
  <c r="BH886"/>
  <c r="BG886"/>
  <c r="BF886"/>
  <c r="T886"/>
  <c r="T885"/>
  <c r="R886"/>
  <c r="R885"/>
  <c r="P886"/>
  <c r="P885"/>
  <c r="BI882"/>
  <c r="BH882"/>
  <c r="BG882"/>
  <c r="BF882"/>
  <c r="T882"/>
  <c r="T881"/>
  <c r="R882"/>
  <c r="R881"/>
  <c r="P882"/>
  <c r="P881"/>
  <c r="BI879"/>
  <c r="BH879"/>
  <c r="BG879"/>
  <c r="BF879"/>
  <c r="T879"/>
  <c r="R879"/>
  <c r="P879"/>
  <c r="BI875"/>
  <c r="BH875"/>
  <c r="BG875"/>
  <c r="BF875"/>
  <c r="T875"/>
  <c r="R875"/>
  <c r="P875"/>
  <c r="BI870"/>
  <c r="BH870"/>
  <c r="BG870"/>
  <c r="BF870"/>
  <c r="T870"/>
  <c r="R870"/>
  <c r="P870"/>
  <c r="BI865"/>
  <c r="BH865"/>
  <c r="BG865"/>
  <c r="BF865"/>
  <c r="T865"/>
  <c r="R865"/>
  <c r="P865"/>
  <c r="BI861"/>
  <c r="BH861"/>
  <c r="BG861"/>
  <c r="BF861"/>
  <c r="T861"/>
  <c r="R861"/>
  <c r="P861"/>
  <c r="BI858"/>
  <c r="BH858"/>
  <c r="BG858"/>
  <c r="BF858"/>
  <c r="T858"/>
  <c r="R858"/>
  <c r="P858"/>
  <c r="BI855"/>
  <c r="BH855"/>
  <c r="BG855"/>
  <c r="BF855"/>
  <c r="T855"/>
  <c r="R855"/>
  <c r="P855"/>
  <c r="BI851"/>
  <c r="BH851"/>
  <c r="BG851"/>
  <c r="BF851"/>
  <c r="T851"/>
  <c r="T850"/>
  <c r="R851"/>
  <c r="R850"/>
  <c r="P851"/>
  <c r="P850"/>
  <c r="BI847"/>
  <c r="BH847"/>
  <c r="BG847"/>
  <c r="BF847"/>
  <c r="T847"/>
  <c r="R847"/>
  <c r="P847"/>
  <c r="BI842"/>
  <c r="BH842"/>
  <c r="BG842"/>
  <c r="BF842"/>
  <c r="T842"/>
  <c r="R842"/>
  <c r="P842"/>
  <c r="BI834"/>
  <c r="BH834"/>
  <c r="BG834"/>
  <c r="BF834"/>
  <c r="T834"/>
  <c r="R834"/>
  <c r="P834"/>
  <c r="BI819"/>
  <c r="BH819"/>
  <c r="BG819"/>
  <c r="BF819"/>
  <c r="T819"/>
  <c r="R819"/>
  <c r="P819"/>
  <c r="BI806"/>
  <c r="BH806"/>
  <c r="BG806"/>
  <c r="BF806"/>
  <c r="T806"/>
  <c r="R806"/>
  <c r="P806"/>
  <c r="BI800"/>
  <c r="BH800"/>
  <c r="BG800"/>
  <c r="BF800"/>
  <c r="T800"/>
  <c r="R800"/>
  <c r="P800"/>
  <c r="BI795"/>
  <c r="BH795"/>
  <c r="BG795"/>
  <c r="BF795"/>
  <c r="T795"/>
  <c r="R795"/>
  <c r="P795"/>
  <c r="BI789"/>
  <c r="BH789"/>
  <c r="BG789"/>
  <c r="BF789"/>
  <c r="T789"/>
  <c r="R789"/>
  <c r="P789"/>
  <c r="BI784"/>
  <c r="BH784"/>
  <c r="BG784"/>
  <c r="BF784"/>
  <c r="T784"/>
  <c r="R784"/>
  <c r="P784"/>
  <c r="BI780"/>
  <c r="BH780"/>
  <c r="BG780"/>
  <c r="BF780"/>
  <c r="T780"/>
  <c r="R780"/>
  <c r="P780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7"/>
  <c r="BH767"/>
  <c r="BG767"/>
  <c r="BF767"/>
  <c r="T767"/>
  <c r="R767"/>
  <c r="P767"/>
  <c r="BI763"/>
  <c r="BH763"/>
  <c r="BG763"/>
  <c r="BF763"/>
  <c r="T763"/>
  <c r="R763"/>
  <c r="P763"/>
  <c r="BI759"/>
  <c r="BH759"/>
  <c r="BG759"/>
  <c r="BF759"/>
  <c r="T759"/>
  <c r="R759"/>
  <c r="P759"/>
  <c r="BI755"/>
  <c r="BH755"/>
  <c r="BG755"/>
  <c r="BF755"/>
  <c r="T755"/>
  <c r="R755"/>
  <c r="P755"/>
  <c r="BI745"/>
  <c r="BH745"/>
  <c r="BG745"/>
  <c r="BF745"/>
  <c r="T745"/>
  <c r="R745"/>
  <c r="P745"/>
  <c r="BI735"/>
  <c r="BH735"/>
  <c r="BG735"/>
  <c r="BF735"/>
  <c r="T735"/>
  <c r="R735"/>
  <c r="P735"/>
  <c r="BI725"/>
  <c r="BH725"/>
  <c r="BG725"/>
  <c r="BF725"/>
  <c r="T725"/>
  <c r="R725"/>
  <c r="P725"/>
  <c r="BI721"/>
  <c r="BH721"/>
  <c r="BG721"/>
  <c r="BF721"/>
  <c r="T721"/>
  <c r="R721"/>
  <c r="P721"/>
  <c r="BI720"/>
  <c r="BH720"/>
  <c r="BG720"/>
  <c r="BF720"/>
  <c r="T720"/>
  <c r="R720"/>
  <c r="P720"/>
  <c r="BI715"/>
  <c r="BH715"/>
  <c r="BG715"/>
  <c r="BF715"/>
  <c r="T715"/>
  <c r="R715"/>
  <c r="P715"/>
  <c r="BI713"/>
  <c r="BH713"/>
  <c r="BG713"/>
  <c r="BF713"/>
  <c r="T713"/>
  <c r="R713"/>
  <c r="P713"/>
  <c r="BI705"/>
  <c r="BH705"/>
  <c r="BG705"/>
  <c r="BF705"/>
  <c r="T705"/>
  <c r="R705"/>
  <c r="P705"/>
  <c r="BI700"/>
  <c r="BH700"/>
  <c r="BG700"/>
  <c r="BF700"/>
  <c r="T700"/>
  <c r="R700"/>
  <c r="P700"/>
  <c r="BI695"/>
  <c r="BH695"/>
  <c r="BG695"/>
  <c r="BF695"/>
  <c r="T695"/>
  <c r="R695"/>
  <c r="P695"/>
  <c r="BI690"/>
  <c r="BH690"/>
  <c r="BG690"/>
  <c r="BF690"/>
  <c r="T690"/>
  <c r="R690"/>
  <c r="P690"/>
  <c r="BI685"/>
  <c r="BH685"/>
  <c r="BG685"/>
  <c r="BF685"/>
  <c r="T685"/>
  <c r="R685"/>
  <c r="P685"/>
  <c r="BI680"/>
  <c r="BH680"/>
  <c r="BG680"/>
  <c r="BF680"/>
  <c r="T680"/>
  <c r="R680"/>
  <c r="P680"/>
  <c r="BI675"/>
  <c r="BH675"/>
  <c r="BG675"/>
  <c r="BF675"/>
  <c r="T675"/>
  <c r="R675"/>
  <c r="P675"/>
  <c r="BI658"/>
  <c r="BH658"/>
  <c r="BG658"/>
  <c r="BF658"/>
  <c r="T658"/>
  <c r="R658"/>
  <c r="P658"/>
  <c r="BI656"/>
  <c r="BH656"/>
  <c r="BG656"/>
  <c r="BF656"/>
  <c r="T656"/>
  <c r="R656"/>
  <c r="P656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0"/>
  <c r="BH640"/>
  <c r="BG640"/>
  <c r="BF640"/>
  <c r="T640"/>
  <c r="R640"/>
  <c r="P640"/>
  <c r="BI636"/>
  <c r="BH636"/>
  <c r="BG636"/>
  <c r="BF636"/>
  <c r="T636"/>
  <c r="R636"/>
  <c r="P636"/>
  <c r="BI630"/>
  <c r="BH630"/>
  <c r="BG630"/>
  <c r="BF630"/>
  <c r="T630"/>
  <c r="R630"/>
  <c r="P630"/>
  <c r="BI629"/>
  <c r="BH629"/>
  <c r="BG629"/>
  <c r="BF629"/>
  <c r="T629"/>
  <c r="R629"/>
  <c r="P629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15"/>
  <c r="BH615"/>
  <c r="BG615"/>
  <c r="BF615"/>
  <c r="T615"/>
  <c r="R615"/>
  <c r="P615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81"/>
  <c r="BH581"/>
  <c r="BG581"/>
  <c r="BF581"/>
  <c r="T581"/>
  <c r="R581"/>
  <c r="P581"/>
  <c r="BI580"/>
  <c r="BH580"/>
  <c r="BG580"/>
  <c r="BF580"/>
  <c r="T580"/>
  <c r="R580"/>
  <c r="P580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65"/>
  <c r="BH565"/>
  <c r="BG565"/>
  <c r="BF565"/>
  <c r="T565"/>
  <c r="R565"/>
  <c r="P565"/>
  <c r="BI547"/>
  <c r="BH547"/>
  <c r="BG547"/>
  <c r="BF547"/>
  <c r="T547"/>
  <c r="R547"/>
  <c r="P547"/>
  <c r="BI546"/>
  <c r="BH546"/>
  <c r="BG546"/>
  <c r="BF546"/>
  <c r="T546"/>
  <c r="R546"/>
  <c r="P546"/>
  <c r="BI528"/>
  <c r="BH528"/>
  <c r="BG528"/>
  <c r="BF528"/>
  <c r="T528"/>
  <c r="R528"/>
  <c r="P528"/>
  <c r="BI527"/>
  <c r="BH527"/>
  <c r="BG527"/>
  <c r="BF527"/>
  <c r="T527"/>
  <c r="R527"/>
  <c r="P527"/>
  <c r="BI509"/>
  <c r="BH509"/>
  <c r="BG509"/>
  <c r="BF509"/>
  <c r="T509"/>
  <c r="R509"/>
  <c r="P509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0"/>
  <c r="BH490"/>
  <c r="BG490"/>
  <c r="BF490"/>
  <c r="T490"/>
  <c r="R490"/>
  <c r="P490"/>
  <c r="BI484"/>
  <c r="BH484"/>
  <c r="BG484"/>
  <c r="BF484"/>
  <c r="T484"/>
  <c r="R484"/>
  <c r="P484"/>
  <c r="BI477"/>
  <c r="BH477"/>
  <c r="BG477"/>
  <c r="BF477"/>
  <c r="T477"/>
  <c r="R477"/>
  <c r="P477"/>
  <c r="BI469"/>
  <c r="BH469"/>
  <c r="BG469"/>
  <c r="BF469"/>
  <c r="T469"/>
  <c r="R469"/>
  <c r="P469"/>
  <c r="BI467"/>
  <c r="BH467"/>
  <c r="BG467"/>
  <c r="BF467"/>
  <c r="T467"/>
  <c r="R467"/>
  <c r="P467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39"/>
  <c r="BH439"/>
  <c r="BG439"/>
  <c r="BF439"/>
  <c r="T439"/>
  <c r="R439"/>
  <c r="P439"/>
  <c r="BI427"/>
  <c r="BH427"/>
  <c r="BG427"/>
  <c r="BF427"/>
  <c r="T427"/>
  <c r="R427"/>
  <c r="P427"/>
  <c r="BI417"/>
  <c r="BH417"/>
  <c r="BG417"/>
  <c r="BF417"/>
  <c r="T417"/>
  <c r="R417"/>
  <c r="P417"/>
  <c r="BI413"/>
  <c r="BH413"/>
  <c r="BG413"/>
  <c r="BF413"/>
  <c r="T413"/>
  <c r="R413"/>
  <c r="P413"/>
  <c r="BI394"/>
  <c r="BH394"/>
  <c r="BG394"/>
  <c r="BF394"/>
  <c r="T394"/>
  <c r="R394"/>
  <c r="P394"/>
  <c r="BI382"/>
  <c r="BH382"/>
  <c r="BG382"/>
  <c r="BF382"/>
  <c r="T382"/>
  <c r="R382"/>
  <c r="P382"/>
  <c r="BI372"/>
  <c r="BH372"/>
  <c r="BG372"/>
  <c r="BF372"/>
  <c r="T372"/>
  <c r="R372"/>
  <c r="P372"/>
  <c r="BI368"/>
  <c r="BH368"/>
  <c r="BG368"/>
  <c r="BF368"/>
  <c r="T368"/>
  <c r="R368"/>
  <c r="P368"/>
  <c r="BI360"/>
  <c r="BH360"/>
  <c r="BG360"/>
  <c r="BF360"/>
  <c r="T360"/>
  <c r="R360"/>
  <c r="P360"/>
  <c r="BI351"/>
  <c r="BH351"/>
  <c r="BG351"/>
  <c r="BF351"/>
  <c r="T351"/>
  <c r="R351"/>
  <c r="P351"/>
  <c r="BI328"/>
  <c r="BH328"/>
  <c r="BG328"/>
  <c r="BF328"/>
  <c r="T328"/>
  <c r="R328"/>
  <c r="P328"/>
  <c r="BI323"/>
  <c r="BH323"/>
  <c r="BG323"/>
  <c r="BF323"/>
  <c r="T323"/>
  <c r="R323"/>
  <c r="P323"/>
  <c r="BI322"/>
  <c r="BH322"/>
  <c r="BG322"/>
  <c r="BF322"/>
  <c r="T322"/>
  <c r="R322"/>
  <c r="P322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0"/>
  <c r="BH290"/>
  <c r="BG290"/>
  <c r="BF290"/>
  <c r="T290"/>
  <c r="R290"/>
  <c r="P290"/>
  <c r="BI284"/>
  <c r="BH284"/>
  <c r="BG284"/>
  <c r="BF284"/>
  <c r="T284"/>
  <c r="R284"/>
  <c r="P284"/>
  <c r="BI282"/>
  <c r="BH282"/>
  <c r="BG282"/>
  <c r="BF282"/>
  <c r="T282"/>
  <c r="R282"/>
  <c r="P282"/>
  <c r="BI276"/>
  <c r="BH276"/>
  <c r="BG276"/>
  <c r="BF276"/>
  <c r="T276"/>
  <c r="R276"/>
  <c r="P276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15"/>
  <c r="BH215"/>
  <c r="BG215"/>
  <c r="BF215"/>
  <c r="T215"/>
  <c r="R215"/>
  <c r="P215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77"/>
  <c r="BH177"/>
  <c r="BG177"/>
  <c r="BF177"/>
  <c r="T177"/>
  <c r="R177"/>
  <c r="P177"/>
  <c r="BI171"/>
  <c r="BH171"/>
  <c r="BG171"/>
  <c r="BF171"/>
  <c r="T171"/>
  <c r="R171"/>
  <c r="P171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83"/>
  <c i="2" r="J37"/>
  <c r="J36"/>
  <c i="1" r="AY55"/>
  <c i="2" r="J35"/>
  <c i="1" r="AX55"/>
  <c i="2" r="BI585"/>
  <c r="BH585"/>
  <c r="BG585"/>
  <c r="BF585"/>
  <c r="T585"/>
  <c r="R585"/>
  <c r="P585"/>
  <c r="BI581"/>
  <c r="BH581"/>
  <c r="BG581"/>
  <c r="BF581"/>
  <c r="T581"/>
  <c r="R581"/>
  <c r="P581"/>
  <c r="BI577"/>
  <c r="BH577"/>
  <c r="BG577"/>
  <c r="BF577"/>
  <c r="T577"/>
  <c r="T576"/>
  <c r="R577"/>
  <c r="R576"/>
  <c r="P577"/>
  <c r="P576"/>
  <c r="BI573"/>
  <c r="BH573"/>
  <c r="BG573"/>
  <c r="BF573"/>
  <c r="T573"/>
  <c r="T572"/>
  <c r="R573"/>
  <c r="R572"/>
  <c r="P573"/>
  <c r="P572"/>
  <c r="BI570"/>
  <c r="BH570"/>
  <c r="BG570"/>
  <c r="BF570"/>
  <c r="T570"/>
  <c r="R570"/>
  <c r="P570"/>
  <c r="BI566"/>
  <c r="BH566"/>
  <c r="BG566"/>
  <c r="BF566"/>
  <c r="T566"/>
  <c r="R566"/>
  <c r="P566"/>
  <c r="BI561"/>
  <c r="BH561"/>
  <c r="BG561"/>
  <c r="BF561"/>
  <c r="T561"/>
  <c r="R561"/>
  <c r="P561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T543"/>
  <c r="R544"/>
  <c r="R543"/>
  <c r="P544"/>
  <c r="P543"/>
  <c r="BI540"/>
  <c r="BH540"/>
  <c r="BG540"/>
  <c r="BF540"/>
  <c r="T540"/>
  <c r="R540"/>
  <c r="P540"/>
  <c r="BI535"/>
  <c r="BH535"/>
  <c r="BG535"/>
  <c r="BF535"/>
  <c r="T535"/>
  <c r="R535"/>
  <c r="P535"/>
  <c r="BI530"/>
  <c r="BH530"/>
  <c r="BG530"/>
  <c r="BF530"/>
  <c r="T530"/>
  <c r="R530"/>
  <c r="P530"/>
  <c r="BI520"/>
  <c r="BH520"/>
  <c r="BG520"/>
  <c r="BF520"/>
  <c r="T520"/>
  <c r="R520"/>
  <c r="P520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3"/>
  <c r="BH493"/>
  <c r="BG493"/>
  <c r="BF493"/>
  <c r="T493"/>
  <c r="R493"/>
  <c r="P493"/>
  <c r="BI488"/>
  <c r="BH488"/>
  <c r="BG488"/>
  <c r="BF488"/>
  <c r="T488"/>
  <c r="R488"/>
  <c r="P488"/>
  <c r="BI484"/>
  <c r="BH484"/>
  <c r="BG484"/>
  <c r="BF484"/>
  <c r="T484"/>
  <c r="R484"/>
  <c r="P484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50"/>
  <c r="BH450"/>
  <c r="BG450"/>
  <c r="BF450"/>
  <c r="T450"/>
  <c r="R450"/>
  <c r="P450"/>
  <c r="BI446"/>
  <c r="BH446"/>
  <c r="BG446"/>
  <c r="BF446"/>
  <c r="T446"/>
  <c r="R446"/>
  <c r="P446"/>
  <c r="BI444"/>
  <c r="BH444"/>
  <c r="BG444"/>
  <c r="BF444"/>
  <c r="T444"/>
  <c r="R444"/>
  <c r="P444"/>
  <c r="BI436"/>
  <c r="BH436"/>
  <c r="BG436"/>
  <c r="BF436"/>
  <c r="T436"/>
  <c r="R436"/>
  <c r="P436"/>
  <c r="BI434"/>
  <c r="BH434"/>
  <c r="BG434"/>
  <c r="BF434"/>
  <c r="T434"/>
  <c r="R434"/>
  <c r="P434"/>
  <c r="BI419"/>
  <c r="BH419"/>
  <c r="BG419"/>
  <c r="BF419"/>
  <c r="T419"/>
  <c r="R419"/>
  <c r="P419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89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77"/>
  <c r="BH377"/>
  <c r="BG377"/>
  <c r="BF377"/>
  <c r="T377"/>
  <c r="R377"/>
  <c r="P377"/>
  <c r="BI369"/>
  <c r="BH369"/>
  <c r="BG369"/>
  <c r="BF369"/>
  <c r="T369"/>
  <c r="R369"/>
  <c r="P369"/>
  <c r="BI363"/>
  <c r="BH363"/>
  <c r="BG363"/>
  <c r="BF363"/>
  <c r="T363"/>
  <c r="R363"/>
  <c r="P363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6"/>
  <c r="BH336"/>
  <c r="BG336"/>
  <c r="BF336"/>
  <c r="T336"/>
  <c r="R336"/>
  <c r="P336"/>
  <c r="BI332"/>
  <c r="BH332"/>
  <c r="BG332"/>
  <c r="BF332"/>
  <c r="T332"/>
  <c r="R332"/>
  <c r="P332"/>
  <c r="BI331"/>
  <c r="BH331"/>
  <c r="BG331"/>
  <c r="BF331"/>
  <c r="T331"/>
  <c r="R331"/>
  <c r="P331"/>
  <c r="BI316"/>
  <c r="BH316"/>
  <c r="BG316"/>
  <c r="BF316"/>
  <c r="T316"/>
  <c r="R316"/>
  <c r="P316"/>
  <c r="BI315"/>
  <c r="BH315"/>
  <c r="BG315"/>
  <c r="BF315"/>
  <c r="T315"/>
  <c r="R315"/>
  <c r="P315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3"/>
  <c r="BH293"/>
  <c r="BG293"/>
  <c r="BF293"/>
  <c r="T293"/>
  <c r="R293"/>
  <c r="P293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0"/>
  <c r="BH160"/>
  <c r="BG160"/>
  <c r="BF160"/>
  <c r="T160"/>
  <c r="R160"/>
  <c r="P160"/>
  <c r="BI156"/>
  <c r="BH156"/>
  <c r="BG156"/>
  <c r="BF156"/>
  <c r="T156"/>
  <c r="R156"/>
  <c r="P156"/>
  <c r="BI148"/>
  <c r="BH148"/>
  <c r="BG148"/>
  <c r="BF148"/>
  <c r="T148"/>
  <c r="R148"/>
  <c r="P148"/>
  <c r="BI141"/>
  <c r="BH141"/>
  <c r="BG141"/>
  <c r="BF141"/>
  <c r="T141"/>
  <c r="R141"/>
  <c r="P141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3" r="J806"/>
  <c r="BK771"/>
  <c r="BK755"/>
  <c r="J720"/>
  <c r="J690"/>
  <c r="BK675"/>
  <c r="BK649"/>
  <c r="J640"/>
  <c r="J627"/>
  <c r="BK610"/>
  <c r="BK581"/>
  <c r="J573"/>
  <c r="BK547"/>
  <c r="J528"/>
  <c r="J505"/>
  <c r="BK490"/>
  <c r="BK467"/>
  <c r="J427"/>
  <c r="BK394"/>
  <c r="J372"/>
  <c r="BK360"/>
  <c r="J323"/>
  <c r="J307"/>
  <c r="J282"/>
  <c r="BK262"/>
  <c r="J215"/>
  <c r="J193"/>
  <c r="J177"/>
  <c r="J155"/>
  <c r="J132"/>
  <c r="J112"/>
  <c r="BK105"/>
  <c r="BK351"/>
  <c r="J318"/>
  <c r="BK302"/>
  <c r="J276"/>
  <c r="BK224"/>
  <c r="BK208"/>
  <c r="BK193"/>
  <c r="BK171"/>
  <c r="BK149"/>
  <c r="BK129"/>
  <c r="J115"/>
  <c r="J108"/>
  <c r="J96"/>
  <c i="4" r="F35"/>
  <c i="1" r="BB57"/>
  <c i="2" r="J507"/>
  <c r="J493"/>
  <c r="BK484"/>
  <c r="BK581"/>
  <c r="BK573"/>
  <c r="J570"/>
  <c r="BK561"/>
  <c r="BK557"/>
  <c r="BK554"/>
  <c r="BK548"/>
  <c r="J540"/>
  <c r="BK530"/>
  <c r="BK504"/>
  <c r="J484"/>
  <c r="BK473"/>
  <c r="BK469"/>
  <c r="BK460"/>
  <c r="J455"/>
  <c r="J446"/>
  <c r="J434"/>
  <c r="BK412"/>
  <c r="BK409"/>
  <c r="BK407"/>
  <c r="BK398"/>
  <c r="BK389"/>
  <c r="BK383"/>
  <c r="BK369"/>
  <c r="BK345"/>
  <c r="J344"/>
  <c r="BK337"/>
  <c r="BK332"/>
  <c r="J316"/>
  <c r="J299"/>
  <c r="J294"/>
  <c r="BK275"/>
  <c r="J274"/>
  <c r="J269"/>
  <c r="J261"/>
  <c r="J252"/>
  <c r="J242"/>
  <c r="J229"/>
  <c r="J228"/>
  <c r="BK219"/>
  <c r="BK208"/>
  <c r="J196"/>
  <c r="J184"/>
  <c r="BK175"/>
  <c r="BK167"/>
  <c r="BK156"/>
  <c r="BK141"/>
  <c r="BK130"/>
  <c r="BK125"/>
  <c r="BK115"/>
  <c r="J110"/>
  <c r="J101"/>
  <c r="J581"/>
  <c r="J573"/>
  <c i="3" r="BK861"/>
  <c r="BK858"/>
  <c r="BK842"/>
  <c r="BK800"/>
  <c r="BK780"/>
  <c r="BK759"/>
  <c r="BK725"/>
  <c r="J713"/>
  <c r="J700"/>
  <c r="BK680"/>
  <c r="J651"/>
  <c r="J629"/>
  <c r="J615"/>
  <c r="BK599"/>
  <c r="BK593"/>
  <c r="BK574"/>
  <c r="J565"/>
  <c r="J527"/>
  <c r="BK498"/>
  <c r="J469"/>
  <c r="BK451"/>
  <c r="BK439"/>
  <c r="J394"/>
  <c r="BK882"/>
  <c r="BK875"/>
  <c r="J855"/>
  <c i="2" r="J566"/>
  <c r="J554"/>
  <c r="J551"/>
  <c r="J544"/>
  <c r="J535"/>
  <c r="BK507"/>
  <c r="J488"/>
  <c r="J477"/>
  <c r="J473"/>
  <c r="J465"/>
  <c r="BK450"/>
  <c r="BK444"/>
  <c r="J419"/>
  <c r="J411"/>
  <c r="J408"/>
  <c r="J407"/>
  <c r="J398"/>
  <c r="J389"/>
  <c r="J383"/>
  <c r="J363"/>
  <c r="J345"/>
  <c r="BK344"/>
  <c r="J337"/>
  <c r="J332"/>
  <c r="BK316"/>
  <c r="BK298"/>
  <c r="BK293"/>
  <c r="J278"/>
  <c r="J275"/>
  <c r="BK269"/>
  <c r="BK261"/>
  <c r="BK252"/>
  <c r="BK238"/>
  <c r="J234"/>
  <c r="BK228"/>
  <c r="J224"/>
  <c r="J213"/>
  <c r="BK203"/>
  <c r="BK192"/>
  <c r="BK179"/>
  <c r="J173"/>
  <c r="J167"/>
  <c r="J156"/>
  <c r="J141"/>
  <c r="J130"/>
  <c r="BK110"/>
  <c r="BK101"/>
  <c r="BK97"/>
  <c i="3" r="BK865"/>
  <c r="J861"/>
  <c r="BK855"/>
  <c r="J847"/>
  <c r="BK795"/>
  <c r="BK777"/>
  <c r="J763"/>
  <c r="BK735"/>
  <c r="J721"/>
  <c r="J705"/>
  <c r="J675"/>
  <c r="J649"/>
  <c r="BK630"/>
  <c r="BK625"/>
  <c r="J604"/>
  <c r="BK596"/>
  <c r="J576"/>
  <c r="J547"/>
  <c r="BK509"/>
  <c r="J500"/>
  <c r="J477"/>
  <c r="BK456"/>
  <c r="BK427"/>
  <c r="BK382"/>
  <c r="J886"/>
  <c r="J879"/>
  <c r="J865"/>
  <c r="BK834"/>
  <c r="J800"/>
  <c r="BK789"/>
  <c r="J777"/>
  <c r="BK767"/>
  <c r="BK745"/>
  <c r="BK721"/>
  <c r="BK705"/>
  <c r="J685"/>
  <c r="BK651"/>
  <c r="BK636"/>
  <c r="J626"/>
  <c r="BK607"/>
  <c r="J593"/>
  <c r="J574"/>
  <c r="BK565"/>
  <c r="BK527"/>
  <c r="J504"/>
  <c r="J484"/>
  <c r="J461"/>
  <c r="J439"/>
  <c r="J382"/>
  <c r="BK368"/>
  <c r="BK328"/>
  <c r="J313"/>
  <c r="J290"/>
  <c r="J268"/>
  <c r="J224"/>
  <c r="BK185"/>
  <c r="J171"/>
  <c r="J149"/>
  <c r="J135"/>
  <c r="J120"/>
  <c r="J102"/>
  <c r="J328"/>
  <c r="BK313"/>
  <c r="J284"/>
  <c r="J274"/>
  <c r="J228"/>
  <c r="J205"/>
  <c r="BK177"/>
  <c r="BK155"/>
  <c r="J138"/>
  <c r="BK123"/>
  <c r="BK112"/>
  <c r="J99"/>
  <c i="4" r="F37"/>
  <c r="J34"/>
  <c i="1" r="AW57"/>
  <c i="3" r="J780"/>
  <c r="BK763"/>
  <c r="J725"/>
  <c r="BK713"/>
  <c r="BK700"/>
  <c r="J680"/>
  <c r="BK656"/>
  <c r="J630"/>
  <c r="J625"/>
  <c r="BK604"/>
  <c r="J596"/>
  <c r="BK576"/>
  <c r="J566"/>
  <c r="J509"/>
  <c r="BK500"/>
  <c r="BK477"/>
  <c r="J456"/>
  <c r="BK446"/>
  <c r="BK417"/>
  <c r="J368"/>
  <c r="J351"/>
  <c r="BK318"/>
  <c r="J297"/>
  <c r="BK284"/>
  <c r="BK274"/>
  <c r="BK228"/>
  <c r="BK205"/>
  <c r="J189"/>
  <c r="BK164"/>
  <c r="BK144"/>
  <c r="BK138"/>
  <c r="J123"/>
  <c r="BK99"/>
  <c r="BK323"/>
  <c r="BK307"/>
  <c r="BK290"/>
  <c r="BK268"/>
  <c r="BK230"/>
  <c r="BK200"/>
  <c r="J185"/>
  <c r="BK160"/>
  <c r="BK141"/>
  <c r="BK135"/>
  <c r="BK120"/>
  <c r="BK102"/>
  <c i="4" r="J84"/>
  <c i="2" r="J436"/>
  <c r="J520"/>
  <c r="BK511"/>
  <c r="J504"/>
  <c r="J498"/>
  <c r="BK488"/>
  <c r="J585"/>
  <c r="BK577"/>
  <c r="BK570"/>
  <c r="BK566"/>
  <c r="J561"/>
  <c r="BK551"/>
  <c r="BK544"/>
  <c r="BK535"/>
  <c r="BK520"/>
  <c r="BK493"/>
  <c r="BK481"/>
  <c r="BK477"/>
  <c r="BK465"/>
  <c r="BK455"/>
  <c r="J450"/>
  <c r="BK436"/>
  <c r="BK419"/>
  <c r="BK411"/>
  <c r="BK408"/>
  <c r="BK401"/>
  <c r="BK395"/>
  <c r="BK387"/>
  <c r="BK377"/>
  <c r="BK363"/>
  <c r="BK347"/>
  <c r="J340"/>
  <c r="BK336"/>
  <c r="J331"/>
  <c r="BK299"/>
  <c r="J298"/>
  <c r="BK278"/>
  <c r="BK274"/>
  <c r="J273"/>
  <c r="J267"/>
  <c r="J256"/>
  <c r="J247"/>
  <c r="J238"/>
  <c r="BK229"/>
  <c r="BK213"/>
  <c r="J203"/>
  <c r="J198"/>
  <c r="J192"/>
  <c r="J179"/>
  <c r="BK173"/>
  <c r="BK160"/>
  <c r="BK148"/>
  <c r="BK136"/>
  <c r="BK119"/>
  <c r="J115"/>
  <c r="J105"/>
  <c r="J97"/>
  <c r="BK585"/>
  <c r="J577"/>
  <c i="3" r="BK870"/>
  <c r="J851"/>
  <c r="BK819"/>
  <c r="J789"/>
  <c r="J774"/>
  <c r="J767"/>
  <c r="J745"/>
  <c r="BK720"/>
  <c r="BK690"/>
  <c r="BK658"/>
  <c r="J647"/>
  <c r="J636"/>
  <c r="BK626"/>
  <c r="J607"/>
  <c r="J580"/>
  <c r="BK569"/>
  <c r="BK546"/>
  <c r="J506"/>
  <c r="BK504"/>
  <c r="BK484"/>
  <c r="BK461"/>
  <c r="J417"/>
  <c r="BK886"/>
  <c r="BK879"/>
  <c r="J870"/>
  <c r="J858"/>
  <c r="BK851"/>
  <c i="2" r="J557"/>
  <c r="J548"/>
  <c r="BK540"/>
  <c r="J530"/>
  <c r="J511"/>
  <c r="BK498"/>
  <c r="J481"/>
  <c r="J469"/>
  <c r="J460"/>
  <c r="BK446"/>
  <c r="J444"/>
  <c r="BK434"/>
  <c r="J412"/>
  <c r="J409"/>
  <c r="J401"/>
  <c r="J395"/>
  <c r="J387"/>
  <c r="J377"/>
  <c r="J369"/>
  <c r="J347"/>
  <c r="BK340"/>
  <c r="J336"/>
  <c r="BK331"/>
  <c r="BK315"/>
  <c r="J315"/>
  <c r="BK294"/>
  <c r="J293"/>
  <c r="BK273"/>
  <c r="BK267"/>
  <c r="BK256"/>
  <c r="BK247"/>
  <c r="BK242"/>
  <c r="BK234"/>
  <c r="BK224"/>
  <c r="J219"/>
  <c r="J208"/>
  <c r="BK198"/>
  <c r="BK196"/>
  <c r="BK184"/>
  <c r="J175"/>
  <c r="J160"/>
  <c r="J148"/>
  <c r="J136"/>
  <c r="J125"/>
  <c r="J119"/>
  <c r="BK105"/>
  <c i="1" r="AS54"/>
  <c i="3" r="J834"/>
  <c r="BK806"/>
  <c r="BK784"/>
  <c r="J771"/>
  <c r="J755"/>
  <c r="BK715"/>
  <c r="BK695"/>
  <c r="BK685"/>
  <c r="J656"/>
  <c r="BK640"/>
  <c r="BK627"/>
  <c r="J610"/>
  <c r="J581"/>
  <c r="BK573"/>
  <c r="BK566"/>
  <c r="BK528"/>
  <c r="BK505"/>
  <c r="J490"/>
  <c r="J467"/>
  <c r="J446"/>
  <c r="J413"/>
  <c r="J882"/>
  <c r="J875"/>
  <c r="BK847"/>
  <c r="J842"/>
  <c r="J819"/>
  <c r="J795"/>
  <c r="J784"/>
  <c r="BK774"/>
  <c r="J759"/>
  <c r="J735"/>
  <c r="J715"/>
  <c r="J695"/>
  <c r="J658"/>
  <c r="BK647"/>
  <c r="BK629"/>
  <c r="BK615"/>
  <c r="J599"/>
  <c r="BK580"/>
  <c r="J569"/>
  <c r="J546"/>
  <c r="BK506"/>
  <c r="J498"/>
  <c r="BK469"/>
  <c r="J451"/>
  <c r="BK413"/>
  <c r="BK372"/>
  <c r="J360"/>
  <c r="J322"/>
  <c r="J302"/>
  <c r="BK276"/>
  <c r="J230"/>
  <c r="J208"/>
  <c r="J200"/>
  <c r="J160"/>
  <c r="J141"/>
  <c r="J129"/>
  <c r="BK108"/>
  <c r="BK96"/>
  <c r="BK322"/>
  <c r="BK297"/>
  <c r="BK282"/>
  <c r="J262"/>
  <c r="BK215"/>
  <c r="BK189"/>
  <c r="J164"/>
  <c r="J144"/>
  <c r="BK132"/>
  <c r="BK115"/>
  <c r="J105"/>
  <c i="4" r="BK84"/>
  <c r="F36"/>
  <c i="1" r="BC57"/>
  <c i="2" l="1" r="P202"/>
  <c r="R202"/>
  <c r="T202"/>
  <c r="P96"/>
  <c r="R96"/>
  <c r="BK218"/>
  <c r="J218"/>
  <c r="J63"/>
  <c r="R218"/>
  <c r="T218"/>
  <c r="P233"/>
  <c r="T233"/>
  <c r="P260"/>
  <c r="T260"/>
  <c r="P346"/>
  <c r="R346"/>
  <c r="BK492"/>
  <c r="J492"/>
  <c r="J67"/>
  <c r="T492"/>
  <c r="P547"/>
  <c r="T547"/>
  <c r="P560"/>
  <c r="R560"/>
  <c r="BK580"/>
  <c r="J580"/>
  <c r="J74"/>
  <c r="R580"/>
  <c i="3" r="P95"/>
  <c r="R95"/>
  <c r="BK296"/>
  <c r="J296"/>
  <c r="J62"/>
  <c r="R296"/>
  <c r="BK312"/>
  <c r="J312"/>
  <c r="J63"/>
  <c r="R312"/>
  <c r="T312"/>
  <c r="P327"/>
  <c r="T327"/>
  <c r="R489"/>
  <c i="2" r="BK96"/>
  <c r="J96"/>
  <c r="J61"/>
  <c r="T96"/>
  <c r="P218"/>
  <c r="BK233"/>
  <c r="J233"/>
  <c r="J64"/>
  <c r="R233"/>
  <c r="BK260"/>
  <c r="J260"/>
  <c r="J65"/>
  <c r="R260"/>
  <c r="BK346"/>
  <c r="J346"/>
  <c r="J66"/>
  <c r="T346"/>
  <c r="P492"/>
  <c r="R492"/>
  <c r="BK547"/>
  <c r="J547"/>
  <c r="J70"/>
  <c r="R547"/>
  <c r="R546"/>
  <c r="BK560"/>
  <c r="J560"/>
  <c r="J71"/>
  <c r="T560"/>
  <c r="P580"/>
  <c r="T580"/>
  <c i="3" r="BK95"/>
  <c r="J95"/>
  <c r="J61"/>
  <c r="T95"/>
  <c r="P296"/>
  <c r="T296"/>
  <c r="P312"/>
  <c r="BK327"/>
  <c r="J327"/>
  <c r="J64"/>
  <c r="R327"/>
  <c r="BK489"/>
  <c r="J489"/>
  <c r="J65"/>
  <c r="P489"/>
  <c r="T489"/>
  <c r="BK575"/>
  <c r="J575"/>
  <c r="J66"/>
  <c r="T575"/>
  <c r="P783"/>
  <c r="R783"/>
  <c r="BK854"/>
  <c r="J854"/>
  <c r="J70"/>
  <c r="T854"/>
  <c r="P869"/>
  <c r="T869"/>
  <c r="P575"/>
  <c r="R575"/>
  <c r="BK783"/>
  <c r="J783"/>
  <c r="J67"/>
  <c r="T783"/>
  <c r="P854"/>
  <c r="P853"/>
  <c r="R854"/>
  <c r="BK869"/>
  <c r="J869"/>
  <c r="J71"/>
  <c r="R869"/>
  <c i="2" r="BK202"/>
  <c r="J202"/>
  <c r="J62"/>
  <c r="BK572"/>
  <c r="J572"/>
  <c r="J72"/>
  <c r="BK576"/>
  <c r="J576"/>
  <c r="J73"/>
  <c r="BK543"/>
  <c r="J543"/>
  <c r="J68"/>
  <c i="3" r="BK850"/>
  <c r="J850"/>
  <c r="J68"/>
  <c i="4" r="BK83"/>
  <c r="J83"/>
  <c r="J61"/>
  <c i="3" r="BK881"/>
  <c r="J881"/>
  <c r="J72"/>
  <c r="BK885"/>
  <c r="J885"/>
  <c r="J73"/>
  <c r="BK94"/>
  <c r="J94"/>
  <c r="J60"/>
  <c i="1" r="BD57"/>
  <c i="4" r="E48"/>
  <c r="J52"/>
  <c r="F55"/>
  <c r="BE84"/>
  <c i="3" r="E48"/>
  <c r="F55"/>
  <c r="J87"/>
  <c r="BE99"/>
  <c r="BE102"/>
  <c r="BE108"/>
  <c r="BE115"/>
  <c r="BE120"/>
  <c r="BE123"/>
  <c r="BE129"/>
  <c r="BE132"/>
  <c r="BE138"/>
  <c r="BE144"/>
  <c r="BE149"/>
  <c r="BE155"/>
  <c r="BE171"/>
  <c r="BE185"/>
  <c r="BE189"/>
  <c r="BE193"/>
  <c r="BE205"/>
  <c r="BE208"/>
  <c r="BE215"/>
  <c r="BE228"/>
  <c r="BE262"/>
  <c r="BE276"/>
  <c r="BE290"/>
  <c r="BE297"/>
  <c r="BE302"/>
  <c r="BE318"/>
  <c r="BE322"/>
  <c r="BE328"/>
  <c r="BE96"/>
  <c r="BE105"/>
  <c r="BE112"/>
  <c r="BE135"/>
  <c r="BE141"/>
  <c r="BE160"/>
  <c r="BE164"/>
  <c r="BE177"/>
  <c r="BE200"/>
  <c r="BE224"/>
  <c r="BE230"/>
  <c r="BE268"/>
  <c r="BE274"/>
  <c r="BE282"/>
  <c r="BE284"/>
  <c r="BE307"/>
  <c r="BE313"/>
  <c r="BE323"/>
  <c r="BE351"/>
  <c r="BE360"/>
  <c r="BE368"/>
  <c r="BE372"/>
  <c r="BE382"/>
  <c r="BE394"/>
  <c r="BE417"/>
  <c r="BE427"/>
  <c r="BE461"/>
  <c r="BE467"/>
  <c r="BE469"/>
  <c r="BE498"/>
  <c r="BE500"/>
  <c r="BE505"/>
  <c r="BE509"/>
  <c r="BE527"/>
  <c r="BE547"/>
  <c r="BE574"/>
  <c r="BE576"/>
  <c r="BE580"/>
  <c r="BE593"/>
  <c r="BE599"/>
  <c r="BE604"/>
  <c r="BE607"/>
  <c r="BE615"/>
  <c r="BE625"/>
  <c r="BE627"/>
  <c r="BE629"/>
  <c r="BE630"/>
  <c r="BE640"/>
  <c r="BE647"/>
  <c r="BE649"/>
  <c r="BE651"/>
  <c r="BE658"/>
  <c r="BE675"/>
  <c r="BE695"/>
  <c r="BE705"/>
  <c r="BE720"/>
  <c r="BE735"/>
  <c r="BE745"/>
  <c r="BE759"/>
  <c r="BE763"/>
  <c r="BE774"/>
  <c r="BE784"/>
  <c r="BE806"/>
  <c r="BE842"/>
  <c r="BE858"/>
  <c r="BE861"/>
  <c r="BE865"/>
  <c r="BE870"/>
  <c r="BE879"/>
  <c r="BE882"/>
  <c r="BE886"/>
  <c r="BE413"/>
  <c r="BE439"/>
  <c r="BE446"/>
  <c r="BE451"/>
  <c r="BE456"/>
  <c r="BE477"/>
  <c r="BE484"/>
  <c r="BE490"/>
  <c r="BE504"/>
  <c r="BE506"/>
  <c r="BE528"/>
  <c r="BE546"/>
  <c r="BE565"/>
  <c r="BE566"/>
  <c r="BE569"/>
  <c r="BE573"/>
  <c r="BE581"/>
  <c r="BE596"/>
  <c r="BE610"/>
  <c r="BE626"/>
  <c r="BE636"/>
  <c r="BE656"/>
  <c r="BE680"/>
  <c r="BE685"/>
  <c r="BE690"/>
  <c r="BE700"/>
  <c r="BE713"/>
  <c r="BE715"/>
  <c r="BE721"/>
  <c r="BE725"/>
  <c r="BE755"/>
  <c r="BE767"/>
  <c r="BE771"/>
  <c r="BE777"/>
  <c r="BE780"/>
  <c r="BE789"/>
  <c r="BE795"/>
  <c r="BE800"/>
  <c r="BE819"/>
  <c r="BE834"/>
  <c r="BE847"/>
  <c r="BE851"/>
  <c r="BE855"/>
  <c r="BE875"/>
  <c i="2" r="BE573"/>
  <c r="BE585"/>
  <c r="E48"/>
  <c r="J52"/>
  <c r="F55"/>
  <c r="BE97"/>
  <c r="BE101"/>
  <c r="BE105"/>
  <c r="BE110"/>
  <c r="BE115"/>
  <c r="BE119"/>
  <c r="BE125"/>
  <c r="BE130"/>
  <c r="BE136"/>
  <c r="BE141"/>
  <c r="BE148"/>
  <c r="BE156"/>
  <c r="BE160"/>
  <c r="BE167"/>
  <c r="BE173"/>
  <c r="BE175"/>
  <c r="BE179"/>
  <c r="BE184"/>
  <c r="BE192"/>
  <c r="BE196"/>
  <c r="BE198"/>
  <c r="BE203"/>
  <c r="BE208"/>
  <c r="BE213"/>
  <c r="BE219"/>
  <c r="BE224"/>
  <c r="BE228"/>
  <c r="BE229"/>
  <c r="BE234"/>
  <c r="BE238"/>
  <c r="BE242"/>
  <c r="BE247"/>
  <c r="BE252"/>
  <c r="BE256"/>
  <c r="BE261"/>
  <c r="BE267"/>
  <c r="BE269"/>
  <c r="BE273"/>
  <c r="BE274"/>
  <c r="BE275"/>
  <c r="BE278"/>
  <c r="BE293"/>
  <c r="BE294"/>
  <c r="BE298"/>
  <c r="BE299"/>
  <c r="BE315"/>
  <c r="BE316"/>
  <c r="BE331"/>
  <c r="BE332"/>
  <c r="BE336"/>
  <c r="BE337"/>
  <c r="BE340"/>
  <c r="BE344"/>
  <c r="BE345"/>
  <c r="BE347"/>
  <c r="BE363"/>
  <c r="BE369"/>
  <c r="BE377"/>
  <c r="BE383"/>
  <c r="BE387"/>
  <c r="BE389"/>
  <c r="BE395"/>
  <c r="BE398"/>
  <c r="BE401"/>
  <c r="BE407"/>
  <c r="BE408"/>
  <c r="BE409"/>
  <c r="BE411"/>
  <c r="BE412"/>
  <c r="BE419"/>
  <c r="BE436"/>
  <c r="BE444"/>
  <c r="BE446"/>
  <c r="BE450"/>
  <c r="BE455"/>
  <c r="BE460"/>
  <c r="BE465"/>
  <c r="BE469"/>
  <c r="BE473"/>
  <c r="BE477"/>
  <c r="BE481"/>
  <c r="BE493"/>
  <c r="BE498"/>
  <c r="BE504"/>
  <c r="BE511"/>
  <c r="BE520"/>
  <c r="BE530"/>
  <c r="BE535"/>
  <c r="BE540"/>
  <c r="BE544"/>
  <c r="BE548"/>
  <c r="BE551"/>
  <c r="BE554"/>
  <c r="BE557"/>
  <c r="BE561"/>
  <c r="BE566"/>
  <c r="BE570"/>
  <c r="BE577"/>
  <c r="BE581"/>
  <c r="BE484"/>
  <c r="BE488"/>
  <c r="BE507"/>
  <c r="BE434"/>
  <c r="F36"/>
  <c i="1" r="BC55"/>
  <c i="3" r="F36"/>
  <c i="1" r="BC56"/>
  <c i="3" r="F35"/>
  <c i="1" r="BB56"/>
  <c i="2" r="F37"/>
  <c i="1" r="BD55"/>
  <c i="3" r="F34"/>
  <c i="1" r="BA56"/>
  <c i="4" r="F34"/>
  <c i="1" r="BA57"/>
  <c i="4" r="J33"/>
  <c i="1" r="AV57"/>
  <c r="AT57"/>
  <c i="2" r="J34"/>
  <c i="1" r="AW55"/>
  <c i="3" r="J34"/>
  <c i="1" r="AW56"/>
  <c i="2" r="F34"/>
  <c i="1" r="BA55"/>
  <c i="2" r="F35"/>
  <c i="1" r="BB55"/>
  <c i="3" r="F37"/>
  <c i="1" r="BD56"/>
  <c i="3" l="1" r="T853"/>
  <c r="P94"/>
  <c r="P93"/>
  <c i="1" r="AU56"/>
  <c i="3" r="R853"/>
  <c r="T94"/>
  <c r="T93"/>
  <c i="2" r="T95"/>
  <c i="3" r="R94"/>
  <c r="R93"/>
  <c i="2" r="T546"/>
  <c r="P546"/>
  <c r="R95"/>
  <c r="R94"/>
  <c r="P95"/>
  <c r="P94"/>
  <c i="1" r="AU55"/>
  <c i="2" r="BK95"/>
  <c r="J95"/>
  <c r="J60"/>
  <c r="BK546"/>
  <c r="J546"/>
  <c r="J69"/>
  <c i="3" r="BK853"/>
  <c r="J853"/>
  <c r="J69"/>
  <c i="4" r="BK82"/>
  <c r="J82"/>
  <c r="J60"/>
  <c i="3" r="BK93"/>
  <c r="J93"/>
  <c r="J59"/>
  <c i="2" r="F33"/>
  <c i="1" r="AZ55"/>
  <c i="4" r="F33"/>
  <c i="1" r="AZ57"/>
  <c r="BA54"/>
  <c r="W30"/>
  <c r="BB54"/>
  <c r="W31"/>
  <c i="2" r="J33"/>
  <c i="1" r="AV55"/>
  <c r="AT55"/>
  <c i="3" r="J33"/>
  <c i="1" r="AV56"/>
  <c r="AT56"/>
  <c r="BD54"/>
  <c r="W33"/>
  <c i="3" r="F33"/>
  <c i="1" r="AZ56"/>
  <c r="BC54"/>
  <c r="W32"/>
  <c i="2" l="1" r="T94"/>
  <c r="BK94"/>
  <c r="J94"/>
  <c i="4" r="BK81"/>
  <c r="J81"/>
  <c i="1" r="AU54"/>
  <c i="2" r="J30"/>
  <c i="1" r="AG55"/>
  <c i="4" r="J30"/>
  <c i="1" r="AG57"/>
  <c r="AZ54"/>
  <c r="W29"/>
  <c r="AW54"/>
  <c r="AK30"/>
  <c i="3" r="J30"/>
  <c i="1" r="AG56"/>
  <c r="AG54"/>
  <c r="AK26"/>
  <c r="AY54"/>
  <c r="AX54"/>
  <c i="2" l="1" r="J39"/>
  <c i="4" r="J39"/>
  <c i="2" r="J59"/>
  <c i="4" r="J59"/>
  <c i="3" r="J39"/>
  <c i="1" r="AN56"/>
  <c r="AN57"/>
  <c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<sst xmlns="http://schemas.openxmlformats.org/spreadsheetml/2006/main">
  <si>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</si>
  <si>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</si>
  <si>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</si>
  <si>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</si>
  <si>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</si>
  <si>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{2780cd0d-9699-4c9f-b481-d2d35de7d45f}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</si>
  <si>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</si>
  <si>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</si>
  <si>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</si>
  <si>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</si>
  <si>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</si>
  <si>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</si>
  <si>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</si>
  <si>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</si>
  <si>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</si>
  <si>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</si>
  <si>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</si>
  <si>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SILNICE III/0223, DĚLNICKÁ ULICE VE KDYNI</t>
  </si>
  <si>
    <t>KSO:</t>
  </si>
  <si>
    <t/>
  </si>
  <si>
    <t>CC-CZ:</t>
  </si>
  <si>
    <t>Místo:</t>
  </si>
  <si>
    <t>Kdyně</t>
  </si>
  <si>
    <t>Datum:</t>
  </si>
  <si>
    <t>21. 2. 2024</t>
  </si>
  <si>
    <t>Zadavatel:</t>
  </si>
  <si>
    <t>IČ:</t>
  </si>
  <si>
    <t>Město Kdyně</t>
  </si>
  <si>
    <t>DIČ:</t>
  </si>
  <si>
    <t>Uchazeč: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</si>
  <si>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</si>
  <si>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</si>
  <si>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</si>
  <si>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</si>
  <si>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</si>
  <si>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</si>
  <si>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</si>
  <si>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</si>
  <si>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</si>
  <si>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</si>
  <si>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</si>
  <si>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</si>
  <si>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</si>
  <si>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</si>
  <si>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</si>
  <si>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</si>
  <si>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</si>
  <si>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</si>
  <si>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</si>
  <si>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</si>
  <si>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</si>
  <si>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</si>
  <si>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</si>
  <si>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</si>
  <si>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</si>
  <si>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</si>
  <si>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</si>
  <si>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</si>
  <si>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</si>
  <si>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</si>
  <si>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</si>
  <si>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</si>
  <si>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</si>
  <si>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</si>
  <si>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</si>
  <si>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</si>
  <si>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</si>
  <si>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</si>
  <si>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</si>
  <si>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</si>
  <si>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</si>
  <si>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</si>
  <si>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</si>
  <si>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</si>
  <si>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</si>
  <si>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</si>
  <si>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</si>
  <si>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</si>
  <si>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</si>
  <si>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</si>
  <si>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</si>
  <si>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{905149bd-af03-4a83-a98a-5096e35f5622}</t>
  </si>
  <si>
    <t>822 24 76</t>
  </si>
  <si>
    <t>2</t>
  </si>
  <si>
    <t>102</t>
  </si>
  <si>
    <t>CHODNÍKY A PARKOVACÍ STÁNÍ</t>
  </si>
  <si>
    <t>{6a79091d-40d7-4a0d-9ca5-25864a467ba5}</t>
  </si>
  <si>
    <t>822 55 31</t>
  </si>
  <si>
    <t>405</t>
  </si>
  <si>
    <t>REZERVNÍ CHRÁNIČKA HDPE 40 (CAMEL NET)</t>
  </si>
  <si>
    <t>{35e02274-e458-4e57-9cf7-90bc2440ec70}</t>
  </si>
  <si>
    <t>KRYCÍ LIST SOUPISU PRACÍ</t>
  </si>
  <si>
    <t>Objekt:</t>
  </si>
  <si>
    <t>101 - KOMUNIKACE</t>
  </si>
  <si>
    <t>SÚS Plzeňského kraje p.o.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</si>
  <si>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</si>
  <si>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</si>
  <si>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</si>
  <si>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</si>
  <si>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</si>
  <si>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</si>
  <si>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</si>
  <si>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</si>
  <si>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</si>
  <si>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</si>
  <si>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</si>
  <si>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</si>
  <si>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</si>
  <si>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</si>
  <si>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</si>
  <si>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</si>
  <si>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</si>
  <si>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</si>
  <si>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</si>
  <si>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</si>
  <si>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</si>
  <si>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</si>
  <si>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</si>
  <si>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</si>
  <si>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</si>
  <si>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</si>
  <si>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</si>
  <si>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</si>
  <si>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</si>
  <si>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</si>
  <si>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</si>
  <si>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</si>
  <si>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</si>
  <si>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</si>
  <si>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</si>
  <si>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</si>
  <si>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</si>
  <si>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113107226</t>
  </si>
  <si>
    <t>Odstranění podkladů nebo krytů strojně plochy jednotlivě přes 200 m2 s přemístěním hmot na skládku na vzdálenost do 20 m nebo s naložením na dopravní prostředek z kameniva hrubého drceného se štětem, o tl. vrstvy přes 250 do 450 mm</t>
  </si>
  <si>
    <t>m2</t>
  </si>
  <si>
    <t>CS ÚRS 2024 01</t>
  </si>
  <si>
    <t>4</t>
  </si>
  <si>
    <t>-318850955</t>
  </si>
  <si>
    <t>Online PSC</t>
  </si>
  <si>
    <t>https://podminky.urs.cz/item/CS_URS_2024_01/113107226</t>
  </si>
  <si>
    <t>VV</t>
  </si>
  <si>
    <t>"stáv. podkladní vrstvy komunikace"</t>
  </si>
  <si>
    <t>"km 0,000 00 - 0,676 19" 5595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</si>
  <si>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</si>
  <si>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</si>
  <si>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-1591244402</t>
  </si>
  <si>
    <t>https://podminky.urs.cz/item/CS_URS_2024_01/113107242</t>
  </si>
  <si>
    <t>"stáv. kryt komunikace"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</si>
  <si>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</si>
  <si>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</si>
  <si>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</si>
  <si>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</si>
  <si>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244538824</t>
  </si>
  <si>
    <t>https://podminky.urs.cz/item/CS_URS_2024_01/113202111</t>
  </si>
  <si>
    <t>"beton. sil. obruby" 31+197</t>
  </si>
  <si>
    <t>"žulové krajníky" 75+215</t>
  </si>
  <si>
    <t>Součet</t>
  </si>
  <si>
    <t>113203111</t>
  </si>
  <si>
    <t>Vytrhání obrub s vybouráním lože, s přemístěním hmot na skládku na vzdálenost do 3 m nebo s naložením na dopravní prostředek z dlažebních kostek</t>
  </si>
  <si>
    <t>-788982923</t>
  </si>
  <si>
    <t>https://podminky.urs.cz/item/CS_URS_2024_01/113203111</t>
  </si>
  <si>
    <t>"stáv. přídlažba (kostka 10)" 535</t>
  </si>
  <si>
    <t>"stáv. linka (kostka 16)" 94</t>
  </si>
  <si>
    <t>5</t>
  </si>
  <si>
    <t>122452204</t>
  </si>
  <si>
    <t>Odkopávky a prokopávky nezapažené pro silnice a dálnice strojně v hornině třídy těžitelnosti II přes 100 do 500 m3</t>
  </si>
  <si>
    <t>m3</t>
  </si>
  <si>
    <t>-376276204</t>
  </si>
  <si>
    <t>https://podminky.urs.cz/item/CS_URS_2024_01/122452204</t>
  </si>
  <si>
    <t>"pro novou konstrukci komunikace"</t>
  </si>
  <si>
    <t>"určeno z příčných řezů" 272</t>
  </si>
  <si>
    <t>6</t>
  </si>
  <si>
    <t>122452205</t>
  </si>
  <si>
    <t>Odkopávky a prokopávky nezapažené pro silnice a dálnice strojně v hornině třídy těžitelnosti II přes 500 do 1 000 m3</t>
  </si>
  <si>
    <t>-1868485727</t>
  </si>
  <si>
    <t>https://podminky.urs.cz/item/CS_URS_2024_01/122452205</t>
  </si>
  <si>
    <t>"SANACE ZEMNÍ PLÁNĚ KOMUNIKACE"</t>
  </si>
  <si>
    <t>"km 0,000 00 - 0,676 19" (4750/2)*0,3</t>
  </si>
  <si>
    <t>"(v tl. 0,3 m na cca 1/2 plochy komunikace)"</t>
  </si>
  <si>
    <t>"(o provedení sanace rozhodne investor)"</t>
  </si>
  <si>
    <t>7</t>
  </si>
  <si>
    <t>131351100</t>
  </si>
  <si>
    <t>Hloubení nezapažených jam a zářezů strojně s urovnáním dna do předepsaného profilu a spádu v hornině třídy těžitelnosti II skupiny 4 do 20 m3</t>
  </si>
  <si>
    <t>-1541168486</t>
  </si>
  <si>
    <t>https://podminky.urs.cz/item/CS_URS_2024_01/131351100</t>
  </si>
  <si>
    <t>"PRO ULIČNÍ VPUSTI"</t>
  </si>
  <si>
    <t>1,5*1,5*1,3*13</t>
  </si>
  <si>
    <t>"(UV1, UV2, UV6, UV8, UV9, UV10, UV11, UV12, UV21, UV22, UV23, UV26, UV27)"</t>
  </si>
  <si>
    <t>8</t>
  </si>
  <si>
    <t>132351102</t>
  </si>
  <si>
    <t>Hloubení nezapažených rýh šířky do 800 mm strojně s urovnáním dna do předepsaného profilu a spádu v hornině třídy těžitelnosti II skupiny 4 přes 20 do 50 m3</t>
  </si>
  <si>
    <t>832369044</t>
  </si>
  <si>
    <t>https://podminky.urs.cz/item/CS_URS_2024_01/132351102</t>
  </si>
  <si>
    <t>"PRO PODÉLNOU DRENÁŽ"</t>
  </si>
  <si>
    <t>"km 0,000 00 - 0,676 19 P" 0,5*0,5*251</t>
  </si>
  <si>
    <t>"km 0,000 00 - 0,676 18 L" 0,5*0,5*323</t>
  </si>
  <si>
    <t>9</t>
  </si>
  <si>
    <t>132351251</t>
  </si>
  <si>
    <t>Hloubení nezapažených rýh šířky přes 800 do 2 000 mm strojně s urovnáním dna do předepsaného profilu a spádu v hornině třídy těžitelnosti II skupiny 4 do 20 m3</t>
  </si>
  <si>
    <t>-1651200551</t>
  </si>
  <si>
    <t>https://podminky.urs.cz/item/CS_URS_2024_01/132351251</t>
  </si>
  <si>
    <t>"PRO PŘÍPOJKY UV"</t>
  </si>
  <si>
    <t>0,8*1,25*10</t>
  </si>
  <si>
    <t>"(UV22, UV27)"</t>
  </si>
  <si>
    <t>10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</si>
  <si>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</si>
  <si>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</si>
  <si>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908335301</t>
  </si>
  <si>
    <t>https://podminky.urs.cz/item/CS_URS_2024_01/162351124</t>
  </si>
  <si>
    <t>"zemina na dočasnou skládku a zpět"</t>
  </si>
  <si>
    <t>"pro obsyp UV" 25*2</t>
  </si>
  <si>
    <t>"pro zásyp rýh" 3*2</t>
  </si>
  <si>
    <t>"pro zemní krajnice" 5*2</t>
  </si>
  <si>
    <t>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</si>
  <si>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</si>
  <si>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</si>
  <si>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-658093494</t>
  </si>
  <si>
    <t>https://podminky.urs.cz/item/CS_URS_2024_01/162751137</t>
  </si>
  <si>
    <t>"odvoz výkopku zeminy - přebytečná a nevhodná zemina"</t>
  </si>
  <si>
    <t>"celkem natěženo zeminy" 272+712,5+38+143,5+10</t>
  </si>
  <si>
    <t>"pro obsyp UV" -25</t>
  </si>
  <si>
    <t>"pro zásyp rýh" -3</t>
  </si>
  <si>
    <t>"pro zemní krajnice" -5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</si>
  <si>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</si>
  <si>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</si>
  <si>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945568187</t>
  </si>
  <si>
    <t>https://podminky.urs.cz/item/CS_URS_2024_01/162751139</t>
  </si>
  <si>
    <t>"do recyklačního centra AZS 98"</t>
  </si>
  <si>
    <t>"přebytečná a nevhodná zemina do 20 km" 10*1143</t>
  </si>
  <si>
    <t>13</t>
  </si>
  <si>
    <t>167151102</t>
  </si>
  <si>
    <t>Nakládání, skládání a překládání neulehlého výkopku nebo sypaniny strojně nakládání, množství do 100 m3, z horniny třídy těžitelnosti II, skupiny 4 a 5</t>
  </si>
  <si>
    <t>1937208270</t>
  </si>
  <si>
    <t>https://podminky.urs.cz/item/CS_URS_2024_01/167151102</t>
  </si>
  <si>
    <t>"zemina z dočasné skládky zpět"</t>
  </si>
  <si>
    <t>"pro obsyp UV" 25</t>
  </si>
  <si>
    <t>"pro zásyp rýh" 3</t>
  </si>
  <si>
    <t>"pro zemní krajnice" 5</t>
  </si>
  <si>
    <t>14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</si>
  <si>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</si>
  <si>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</si>
  <si>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-1635247358</t>
  </si>
  <si>
    <t>https://podminky.urs.cz/item/CS_URS_2024_01/171152121</t>
  </si>
  <si>
    <t>15</t>
  </si>
  <si>
    <t>M</t>
  </si>
  <si>
    <t>58380652</t>
  </si>
  <si>
    <t>kámen lomový neupravený tříděný frakce 0/250</t>
  </si>
  <si>
    <t>t</t>
  </si>
  <si>
    <t>1441974662</t>
  </si>
  <si>
    <t>712,5*2,2 'Přepočtené koeficientem množství</t>
  </si>
  <si>
    <t>16</t>
  </si>
  <si>
    <t>171201231</t>
  </si>
  <si>
    <t>Poplatek za uložení stavebního odpadu na recyklační skládce (skládkovné) zeminy a kamení zatříděného do Katalogu odpadů pod kódem 17 05 04</t>
  </si>
  <si>
    <t>519302997</t>
  </si>
  <si>
    <t>https://podminky.urs.cz/item/CS_URS_2024_01/171201231</t>
  </si>
  <si>
    <t>"přebytečná a nevhodná zemina" 1143</t>
  </si>
  <si>
    <t>1143*1,8 'Přepočtené koeficientem množství</t>
  </si>
  <si>
    <t>17</t>
  </si>
  <si>
    <t>171251201</t>
  </si>
  <si>
    <t>Uložení sypaniny na skládky nebo meziskládky bez hutnění s upravením uložené sypaniny do předepsaného tvaru</t>
  </si>
  <si>
    <t>371602988</t>
  </si>
  <si>
    <t>https://podminky.urs.cz/item/CS_URS_2024_01/171251201</t>
  </si>
  <si>
    <t>"zemina dočasná" 33</t>
  </si>
  <si>
    <t>"zemina trvalá" 1143</t>
  </si>
  <si>
    <t>18</t>
  </si>
  <si>
    <t>174151101</t>
  </si>
  <si>
    <t>Zásyp sypaninou z jakékoliv horniny strojně s uložením výkopku ve vrstvách se zhutněním jam, šachet, rýh nebo kolem objektů v těchto vykopávkách</t>
  </si>
  <si>
    <t>-520813055</t>
  </si>
  <si>
    <t>https://podminky.urs.cz/item/CS_URS_2024_01/174151101</t>
  </si>
  <si>
    <t>"z vhodné zeminy z výkopku"</t>
  </si>
  <si>
    <t>"kolem UV" 38 - 13*1</t>
  </si>
  <si>
    <t>"(UV1, UV2. UV6, UV8, UV9, UV10, UV11, UV12, UV21, UV22, UV23, UV26, UV27)"</t>
  </si>
  <si>
    <t>"zásyp rýh pro přípojky" 10*0,3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</si>
  <si>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</si>
  <si>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</si>
  <si>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</si>
  <si>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-701512978</t>
  </si>
  <si>
    <t>https://podminky.urs.cz/item/CS_URS_2024_01/175151101</t>
  </si>
  <si>
    <t>"kolem přípojek uličních vpustí" 10*0,25</t>
  </si>
  <si>
    <t>20</t>
  </si>
  <si>
    <t>58331200</t>
  </si>
  <si>
    <t>štěrkopísek netříděný</t>
  </si>
  <si>
    <t>1436519824</t>
  </si>
  <si>
    <t>2,5*2 'Přepočtené koeficientem množství</t>
  </si>
  <si>
    <t>181152302</t>
  </si>
  <si>
    <t>Úprava pláně na stavbách silnic a dálnic strojně v zářezech mimo skalních se zhutněním</t>
  </si>
  <si>
    <t>-500153574</t>
  </si>
  <si>
    <t>https://podminky.urs.cz/item/CS_URS_2024_01/181152302</t>
  </si>
  <si>
    <t>"KOMUNIKACE"</t>
  </si>
  <si>
    <t>"km 0,000 00 - 0,676 19" 4750</t>
  </si>
  <si>
    <t>Zakládání</t>
  </si>
  <si>
    <t>22</t>
  </si>
  <si>
    <t>211531111</t>
  </si>
  <si>
    <t>Výplň kamenivem do rýh odvodňovacích žeber nebo trativodů bez zhutnění, s úpravou povrchu výplně kamenivem hrubým drceným frakce 8 až 32 mm</t>
  </si>
  <si>
    <t>-483043472</t>
  </si>
  <si>
    <t>https://podminky.urs.cz/item/CS_URS_2024_01/211531111</t>
  </si>
  <si>
    <t>"km 0,000 00 - 0,676 19 P" 0,5*0,4*251</t>
  </si>
  <si>
    <t>"km 0,000 00 - 0,676 18 L" 0,5*0,4*323</t>
  </si>
  <si>
    <t>23</t>
  </si>
  <si>
    <t>212532111</t>
  </si>
  <si>
    <t>Lože pro trativody ze štěrkodrti 0/22</t>
  </si>
  <si>
    <t>-889013672</t>
  </si>
  <si>
    <t>https://podminky.urs.cz/item/CS_URS_2024_01/212532111</t>
  </si>
  <si>
    <t>"km 0,000 00 - 0,676 19 P" 0,4*0,06*251</t>
  </si>
  <si>
    <t>"km 0,000 00 - 0,676 18 L" 0,4*0,06*323</t>
  </si>
  <si>
    <t>24</t>
  </si>
  <si>
    <t>212755214</t>
  </si>
  <si>
    <t>Trativody bez lože z drenážních trubek plastových flexibilních D 100 mm</t>
  </si>
  <si>
    <t>-708503712</t>
  </si>
  <si>
    <t>https://podminky.urs.cz/item/CS_URS_2024_01/212755214</t>
  </si>
  <si>
    <t>"km 0,000 00 - 0,676 19 P" 251</t>
  </si>
  <si>
    <t>"km 0,000 00 - 0,676 18 L" 323</t>
  </si>
  <si>
    <t>Vodorovné konstrukce</t>
  </si>
  <si>
    <t>25</t>
  </si>
  <si>
    <t>451573111</t>
  </si>
  <si>
    <t>Lože pod potrubí, stoky a drobné objekty v otevřeném výkopu z písku a štěrkopísku do 63 mm</t>
  </si>
  <si>
    <t>-1704131859</t>
  </si>
  <si>
    <t>https://podminky.urs.cz/item/CS_URS_2024_01/451573111</t>
  </si>
  <si>
    <t>"PŘÍPOJKY UV"</t>
  </si>
  <si>
    <t>0,8*0,1*10</t>
  </si>
  <si>
    <t>26</t>
  </si>
  <si>
    <t>452112112</t>
  </si>
  <si>
    <t>Osazení betonových dílců prstenců nebo rámů pod poklopy a mříže, výšky do 100 mm</t>
  </si>
  <si>
    <t>kus</t>
  </si>
  <si>
    <t>1910171163</t>
  </si>
  <si>
    <t>https://podminky.urs.cz/item/CS_URS_2024_01/452112112</t>
  </si>
  <si>
    <t>"ULIČNÍ VPUSTI" 13</t>
  </si>
  <si>
    <t>27</t>
  </si>
  <si>
    <t>59223864</t>
  </si>
  <si>
    <t>prstenec pro uliční vpusť vyrovnávací betonový 390x60x130mm</t>
  </si>
  <si>
    <t>1044416246</t>
  </si>
  <si>
    <t>28</t>
  </si>
  <si>
    <t>452386111</t>
  </si>
  <si>
    <t>Podkladní a vyrovnávací konstrukce z betonu vyrovnávací prstence z prostého betonu tř. C 25/30 pod poklopy a mříže, výšky do 100 mm</t>
  </si>
  <si>
    <t>476419706</t>
  </si>
  <si>
    <t>https://podminky.urs.cz/item/CS_URS_2024_01/452386111</t>
  </si>
  <si>
    <t>Komunikace pozemní</t>
  </si>
  <si>
    <t>29</t>
  </si>
  <si>
    <t>564851111</t>
  </si>
  <si>
    <t>Podklad ze štěrkodrti ŠD s rozprostřením a zhutněním plochy přes 100 m2, po zhutnění tl. 150 mm</t>
  </si>
  <si>
    <t>-202265429</t>
  </si>
  <si>
    <t>https://podminky.urs.cz/item/CS_URS_2024_01/564851111</t>
  </si>
  <si>
    <t>"km 0,000 00 - 0,676 19" 4690 + 4730</t>
  </si>
  <si>
    <t>30</t>
  </si>
  <si>
    <t>565155121</t>
  </si>
  <si>
    <t>Asfaltový beton vrstva podkladní ACP 16 (obalované kamenivo střednězrnné - OKS) s rozprostřením a zhutněním v pruhu šířky přes 3 m, po zhutnění tl. 70 mm</t>
  </si>
  <si>
    <t>1091956334</t>
  </si>
  <si>
    <t>https://podminky.urs.cz/item/CS_URS_2024_01/565155121</t>
  </si>
  <si>
    <t>"km 0,000 00 - 0,676 19" 4660</t>
  </si>
  <si>
    <t>31</t>
  </si>
  <si>
    <t>569831111</t>
  </si>
  <si>
    <t>Zpevnění krajnic nebo komunikací pro pěší s rozprostřením a zhutněním, po zhutnění štěrkodrtí tl. 100 mm</t>
  </si>
  <si>
    <t>-176909694</t>
  </si>
  <si>
    <t>https://podminky.urs.cz/item/CS_URS_2024_01/569831111</t>
  </si>
  <si>
    <t>"km 0,584 98 - 0,676 19 L" 88*0,5</t>
  </si>
  <si>
    <t>"km 0,676 19 P" 14*0,75</t>
  </si>
  <si>
    <t>32</t>
  </si>
  <si>
    <t>569903311</t>
  </si>
  <si>
    <t>Zřízení zemních krajnic z hornin jakékoliv třídy se zhutněním</t>
  </si>
  <si>
    <t>151117201</t>
  </si>
  <si>
    <t>https://podminky.urs.cz/item/CS_URS_2024_01/569903311</t>
  </si>
  <si>
    <t>"km 0,584 98 - 0,676 19 L" 88*0,05</t>
  </si>
  <si>
    <t>"km 0,676 19 P" 14*0,05</t>
  </si>
  <si>
    <t>33</t>
  </si>
  <si>
    <t>573211107</t>
  </si>
  <si>
    <t>Postřik spojovací PS bez posypu kamenivem z asfaltu silničního, v množství 0,30 kg/m2</t>
  </si>
  <si>
    <t>1169856728</t>
  </si>
  <si>
    <t>https://podminky.urs.cz/item/CS_URS_2024_01/573211107</t>
  </si>
  <si>
    <t>34</t>
  </si>
  <si>
    <t>577144121</t>
  </si>
  <si>
    <t>Asfaltový beton vrstva obrusná ACO 11 (ABS) s rozprostřením a se zhutněním z nemodifikovaného asfaltu v pruhu šířky přes 3 m tř. I (ACO 11+), po zhutnění tl. 50 mm</t>
  </si>
  <si>
    <t>-1359644505</t>
  </si>
  <si>
    <t>https://podminky.urs.cz/item/CS_URS_2024_01/577144121</t>
  </si>
  <si>
    <t>Trubní vedení</t>
  </si>
  <si>
    <t>35</t>
  </si>
  <si>
    <t>871313121</t>
  </si>
  <si>
    <t>Montáž kanalizačního potrubí z tvrdého PVC-U hladkého plnostěnného tuhost SN 8 DN 160</t>
  </si>
  <si>
    <t>1795302665</t>
  </si>
  <si>
    <t>https://podminky.urs.cz/item/CS_URS_2024_01/871313121</t>
  </si>
  <si>
    <t>"UV22" 2</t>
  </si>
  <si>
    <t>"UV27" 8</t>
  </si>
  <si>
    <t>36</t>
  </si>
  <si>
    <t>28611164</t>
  </si>
  <si>
    <t>trubka kanalizační PVC-U plnostěnná jednovrstvá DN 160x1000mm SN8</t>
  </si>
  <si>
    <t>721517957</t>
  </si>
  <si>
    <t>10*1,03 'Přepočtené koeficientem množství</t>
  </si>
  <si>
    <t>37</t>
  </si>
  <si>
    <t>877395121</t>
  </si>
  <si>
    <t>Výřez a montáž odbočné tvarovky na potrubí z trub z tvrdého PVC DN 400</t>
  </si>
  <si>
    <t>1748248410</t>
  </si>
  <si>
    <t>https://podminky.urs.cz/item/CS_URS_2024_01/877395121</t>
  </si>
  <si>
    <t>"zaústění přípojky nové UV do kanalizace" 2</t>
  </si>
  <si>
    <t>38</t>
  </si>
  <si>
    <t>28611446</t>
  </si>
  <si>
    <t>odbočka kanalizační plastová s hrdlem KG 400/160/87°</t>
  </si>
  <si>
    <t>263644914</t>
  </si>
  <si>
    <t>39</t>
  </si>
  <si>
    <t>28611576</t>
  </si>
  <si>
    <t>objímka převlečná kanalizace plastové KG DN 400</t>
  </si>
  <si>
    <t>885168370</t>
  </si>
  <si>
    <t>40</t>
  </si>
  <si>
    <t>890411851</t>
  </si>
  <si>
    <t>Bourání šachet a jímek strojně velikosti obestavěného prostoru do 1,5 m3 z prefabrikovaných skruží</t>
  </si>
  <si>
    <t>1175008743</t>
  </si>
  <si>
    <t>https://podminky.urs.cz/item/CS_URS_2024_01/890411851</t>
  </si>
  <si>
    <t>"stáv. UV v trase" 3</t>
  </si>
  <si>
    <t>41</t>
  </si>
  <si>
    <t>895941301</t>
  </si>
  <si>
    <t>Osazení vpusti uliční z betonových dílců DN 450 dno s výtokem</t>
  </si>
  <si>
    <t>-174057555</t>
  </si>
  <si>
    <t>https://podminky.urs.cz/item/CS_URS_2024_01/895941301</t>
  </si>
  <si>
    <t>"celkem" 12</t>
  </si>
  <si>
    <t>"km 0,000 00 P" UV1</t>
  </si>
  <si>
    <t>"km 0,032 60 L" UV2</t>
  </si>
  <si>
    <t>"km 0,152 25 P" UV6</t>
  </si>
  <si>
    <t>"km 0,179 94 P" UV8</t>
  </si>
  <si>
    <t>"km 0,212 19 P" UV9</t>
  </si>
  <si>
    <t>"km 0,251 28 L" UV10</t>
  </si>
  <si>
    <t>"km 0,251 28 P" UV11</t>
  </si>
  <si>
    <t>"km 0,281 91 L" UV12</t>
  </si>
  <si>
    <t>"km 0,425 65 P" UV21</t>
  </si>
  <si>
    <t>"km 0,438 86 L" UV22</t>
  </si>
  <si>
    <t>"km 0,458 23 P" UV23</t>
  </si>
  <si>
    <t>"km 0,537 57 P" UV26</t>
  </si>
  <si>
    <t>42</t>
  </si>
  <si>
    <t>59224497</t>
  </si>
  <si>
    <t>vpusť uliční DN 450 kaliště s odtokem 150mm PVC 450/250x50mm</t>
  </si>
  <si>
    <t>-763630806</t>
  </si>
  <si>
    <t>43</t>
  </si>
  <si>
    <t>895941302</t>
  </si>
  <si>
    <t>Osazení vpusti uliční z betonových dílců DN 450 dno s kalištěm</t>
  </si>
  <si>
    <t>-268249163</t>
  </si>
  <si>
    <t>https://podminky.urs.cz/item/CS_URS_2024_01/895941302</t>
  </si>
  <si>
    <t>"celkem" 1</t>
  </si>
  <si>
    <t>"km 0,537 57 L" UV27</t>
  </si>
  <si>
    <t>44</t>
  </si>
  <si>
    <t>59224495</t>
  </si>
  <si>
    <t>vpusť uliční DN 450 kaliště nízké 450/240x50mm</t>
  </si>
  <si>
    <t>-2078071979</t>
  </si>
  <si>
    <t>45</t>
  </si>
  <si>
    <t>895941313</t>
  </si>
  <si>
    <t>Osazení vpusti uliční z betonových dílců DN 450 skruž horní 295 mm</t>
  </si>
  <si>
    <t>2028098627</t>
  </si>
  <si>
    <t>https://podminky.urs.cz/item/CS_URS_2024_01/895941313</t>
  </si>
  <si>
    <t>"celkem" 13</t>
  </si>
  <si>
    <t>46</t>
  </si>
  <si>
    <t>59223857</t>
  </si>
  <si>
    <t>skruž betonová horní pro uliční vpusť 450x295x50mm</t>
  </si>
  <si>
    <t>-2027352339</t>
  </si>
  <si>
    <t>47</t>
  </si>
  <si>
    <t>895941323</t>
  </si>
  <si>
    <t>Osazení vpusti uliční z betonových dílců DN 450 skruž středová 570 mm</t>
  </si>
  <si>
    <t>1197669416</t>
  </si>
  <si>
    <t>https://podminky.urs.cz/item/CS_URS_2024_01/895941323</t>
  </si>
  <si>
    <t>48</t>
  </si>
  <si>
    <t>59224488</t>
  </si>
  <si>
    <t>skruž betonová středová pro uliční vpusť 450x570x50mm</t>
  </si>
  <si>
    <t>-1470273676</t>
  </si>
  <si>
    <t>49</t>
  </si>
  <si>
    <t>895941332</t>
  </si>
  <si>
    <t>Osazení vpusti uliční z betonových dílců DN 450 skruž průběžná se zápachovou uzávěrkou</t>
  </si>
  <si>
    <t>1695983003</t>
  </si>
  <si>
    <t>https://podminky.urs.cz/item/CS_URS_2024_01/895941332</t>
  </si>
  <si>
    <t>50</t>
  </si>
  <si>
    <t>59224493</t>
  </si>
  <si>
    <t>skruž betonová průběžná se zápachovou uzávěrkou 150mm PVC pro uliční vpusť 450x645x50mm</t>
  </si>
  <si>
    <t>1705391405</t>
  </si>
  <si>
    <t>51</t>
  </si>
  <si>
    <t>899202211</t>
  </si>
  <si>
    <t>Demontáž mříží litinových včetně rámů, hmotnosti jednotlivě přes 50 do 100 Kg</t>
  </si>
  <si>
    <t>148183633</t>
  </si>
  <si>
    <t>https://podminky.urs.cz/item/CS_URS_2024_01/899202211</t>
  </si>
  <si>
    <t>52</t>
  </si>
  <si>
    <t>899204112</t>
  </si>
  <si>
    <t>Osazení mříží litinových včetně rámů a košů na bahno pro třídu zatížení D400, E600</t>
  </si>
  <si>
    <t>-211709898</t>
  </si>
  <si>
    <t>https://podminky.urs.cz/item/CS_URS_2024_01/899204112</t>
  </si>
  <si>
    <t>53</t>
  </si>
  <si>
    <t>55242320</t>
  </si>
  <si>
    <t>mříž vtoková litinová plochá 500x500mm</t>
  </si>
  <si>
    <t>-1471563559</t>
  </si>
  <si>
    <t>54</t>
  </si>
  <si>
    <t>59223871</t>
  </si>
  <si>
    <t>koš vysoký pro uliční vpusti žárově Pz plech pro rám 500/500mm</t>
  </si>
  <si>
    <t>-146634577</t>
  </si>
  <si>
    <t>Ostatní konstrukce a práce, bourání</t>
  </si>
  <si>
    <t>55</t>
  </si>
  <si>
    <t>913121111</t>
  </si>
  <si>
    <t>Montáž a demontáž dočasných dopravních značek kompletních značek vč. podstavce a sloupku základních</t>
  </si>
  <si>
    <t>-88250503</t>
  </si>
  <si>
    <t>https://podminky.urs.cz/item/CS_URS_2024_01/913121111</t>
  </si>
  <si>
    <t>"viz příloha PD - Dopravní opatření během stavby"</t>
  </si>
  <si>
    <t>"I. ETAPA"</t>
  </si>
  <si>
    <t>"IP 22" 3</t>
  </si>
  <si>
    <t>"IP 10a" 2</t>
  </si>
  <si>
    <t>"B 1" 4</t>
  </si>
  <si>
    <t>"E 13" 3</t>
  </si>
  <si>
    <t>"IS 11c" 7</t>
  </si>
  <si>
    <t>"II. ETAPA"</t>
  </si>
  <si>
    <t>"IP 10b" 2</t>
  </si>
  <si>
    <t>56</t>
  </si>
  <si>
    <t>913121211</t>
  </si>
  <si>
    <t>Montáž a demontáž dočasných dopravních značek Příplatek za první a každý další den použití dočasných dopravních značek k ceně 12-1111</t>
  </si>
  <si>
    <t>998608814</t>
  </si>
  <si>
    <t>https://podminky.urs.cz/item/CS_URS_2024_01/913121211</t>
  </si>
  <si>
    <t>"předpokládaná doba výstavby cca 120 dní"</t>
  </si>
  <si>
    <t>"I. ETAPA" 60*19</t>
  </si>
  <si>
    <t>"II. ETAPA" 60*14</t>
  </si>
  <si>
    <t>57</t>
  </si>
  <si>
    <t>913221113</t>
  </si>
  <si>
    <t>Montáž a demontáž dočasných dopravních zábran světelných včetně zásobníku na akumulátor, šířky 3 m, 5 světel</t>
  </si>
  <si>
    <t>1375969619</t>
  </si>
  <si>
    <t>https://podminky.urs.cz/item/CS_URS_2024_01/913221113</t>
  </si>
  <si>
    <t>"Z 2 + S 7" 10</t>
  </si>
  <si>
    <t>"Z 2 + S 7" 8</t>
  </si>
  <si>
    <t>58</t>
  </si>
  <si>
    <t>913221213</t>
  </si>
  <si>
    <t>Montáž a demontáž dočasných dopravních zábran Příplatek za první a každý další den použití dočasných dopravních zábran k ceně 22-1113</t>
  </si>
  <si>
    <t>-1233508195</t>
  </si>
  <si>
    <t>https://podminky.urs.cz/item/CS_URS_2024_01/913221213</t>
  </si>
  <si>
    <t>"I. ETAPA" 60*10</t>
  </si>
  <si>
    <t>"II. ETAPA" 60*8</t>
  </si>
  <si>
    <t>59</t>
  </si>
  <si>
    <t>913921131</t>
  </si>
  <si>
    <t>Dočasné omezení platnosti základní dopravní značky zakrytí značky</t>
  </si>
  <si>
    <t>-526604124</t>
  </si>
  <si>
    <t>https://podminky.urs.cz/item/CS_URS_2024_01/913921131</t>
  </si>
  <si>
    <t>"předpoklad" 10</t>
  </si>
  <si>
    <t>60</t>
  </si>
  <si>
    <t>913921132</t>
  </si>
  <si>
    <t>Dočasné omezení platnosti základní dopravní značky odkrytí značky</t>
  </si>
  <si>
    <t>499668412</t>
  </si>
  <si>
    <t>https://podminky.urs.cz/item/CS_URS_2024_01/913921132</t>
  </si>
  <si>
    <t>61</t>
  </si>
  <si>
    <t>914111111</t>
  </si>
  <si>
    <t>Montáž svislé dopravní značky základní velikosti do 1 m2 objímkami na sloupky nebo konzoly</t>
  </si>
  <si>
    <t>37552947</t>
  </si>
  <si>
    <t>https://podminky.urs.cz/item/CS_URS_2024_01/914111111</t>
  </si>
  <si>
    <t>"viz příloha PD - Svislé dopravní značení"</t>
  </si>
  <si>
    <t>"P 2" 3</t>
  </si>
  <si>
    <t>"E 2b" 2</t>
  </si>
  <si>
    <t>62</t>
  </si>
  <si>
    <t>40445611</t>
  </si>
  <si>
    <t>značky upravující přednost P2, P3, P8 500mm</t>
  </si>
  <si>
    <t>875909114</t>
  </si>
  <si>
    <t>"viz položka montáž"</t>
  </si>
  <si>
    <t>63</t>
  </si>
  <si>
    <t>40445647</t>
  </si>
  <si>
    <t>dodatkové tabulky E1, E2a,b , E6, E9, E10 E12c, E17 500x500mm</t>
  </si>
  <si>
    <t>54738287</t>
  </si>
  <si>
    <t>64</t>
  </si>
  <si>
    <t>914511112</t>
  </si>
  <si>
    <t>Montáž sloupku dopravních značek délky do 3,5 m do hliníkové patky pro sloupek D 60 mm</t>
  </si>
  <si>
    <t>540563859</t>
  </si>
  <si>
    <t>https://podminky.urs.cz/item/CS_URS_2024_01/914511112</t>
  </si>
  <si>
    <t>"P 2 + E 2b" 2</t>
  </si>
  <si>
    <t>"P 2" 1</t>
  </si>
  <si>
    <t>65</t>
  </si>
  <si>
    <t>40445225</t>
  </si>
  <si>
    <t>sloupek pro dopravní značku Zn D 60mm v 3,5m</t>
  </si>
  <si>
    <t>535344956</t>
  </si>
  <si>
    <t>66</t>
  </si>
  <si>
    <t>40445240</t>
  </si>
  <si>
    <t>patka pro sloupek Al D 60mm</t>
  </si>
  <si>
    <t>694685018</t>
  </si>
  <si>
    <t>67</t>
  </si>
  <si>
    <t>40445256</t>
  </si>
  <si>
    <t>svorka upínací na sloupek dopravní značky D 60mm</t>
  </si>
  <si>
    <t>-86060117</t>
  </si>
  <si>
    <t>3*3 'Přepočtené koeficientem množství</t>
  </si>
  <si>
    <t>68</t>
  </si>
  <si>
    <t>40445253</t>
  </si>
  <si>
    <t>víčko plastové na sloupek D 60mm</t>
  </si>
  <si>
    <t>-1765920313</t>
  </si>
  <si>
    <t>69</t>
  </si>
  <si>
    <t>915211112</t>
  </si>
  <si>
    <t>Vodorovné dopravní značení stříkaným plastem dělící čára šířky 125 mm souvislá bílá retroreflexní</t>
  </si>
  <si>
    <t>-736606883</t>
  </si>
  <si>
    <t>https://podminky.urs.cz/item/CS_URS_2024_01/915211112</t>
  </si>
  <si>
    <t>"viz příloha PD - Vodorovné dopravní značení"</t>
  </si>
  <si>
    <t>"V 4"</t>
  </si>
  <si>
    <t>"km 0,000 00 - 0,676 19 P" 443</t>
  </si>
  <si>
    <t>"km 0,000 00 - 0,676 19 L" 402</t>
  </si>
  <si>
    <t>70</t>
  </si>
  <si>
    <t>915221122</t>
  </si>
  <si>
    <t>Vodorovné dopravní značení stříkaným plastem vodící čára bílá šířky 250 mm přerušovaná retroreflexní</t>
  </si>
  <si>
    <t>960218110</t>
  </si>
  <si>
    <t>https://podminky.urs.cz/item/CS_URS_2024_01/915221122</t>
  </si>
  <si>
    <t>"V 2b (1,5/1,5)</t>
  </si>
  <si>
    <t>"km 0,178 38 L" 16,5</t>
  </si>
  <si>
    <t>"km 0,293 02 L" 22,5</t>
  </si>
  <si>
    <t>"km 0,416 52 P" 19,5</t>
  </si>
  <si>
    <t>"V 4 (0,5/0,5)"</t>
  </si>
  <si>
    <t>"km 0,032 60 - 0,161 00 L" 128,5</t>
  </si>
  <si>
    <t>"km 0,255 65 - 0,382 19 P" 126,5</t>
  </si>
  <si>
    <t>"km 0,330 92 - 0,399 42 L" 68,5</t>
  </si>
  <si>
    <t>"km 0,439 11 - 0,476 57 L" 37,5</t>
  </si>
  <si>
    <t>"km 0,458 01 - 0,500 08 P" 42,5</t>
  </si>
  <si>
    <t>"km 0,554 05 - 0,594 55 P" 40,5</t>
  </si>
  <si>
    <t>71</t>
  </si>
  <si>
    <t>915611111</t>
  </si>
  <si>
    <t>Předznačení pro vodorovné značení stříkané barvou nebo prováděné z nátěrových hmot liniové dělicí čáry, vodicí proužky</t>
  </si>
  <si>
    <t>-592586472</t>
  </si>
  <si>
    <t>https://podminky.urs.cz/item/CS_URS_2024_01/915611111</t>
  </si>
  <si>
    <t>72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</si>
  <si>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</si>
  <si>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</si>
  <si>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-926718765</t>
  </si>
  <si>
    <t>https://podminky.urs.cz/item/CS_URS_2024_01/916132113</t>
  </si>
  <si>
    <t>"PŘÍDLAŽBA"</t>
  </si>
  <si>
    <t>"km 0,000 00 - 0,676 19 P" 406</t>
  </si>
  <si>
    <t>"km 0,000 00 - 0,676 19 L" 292</t>
  </si>
  <si>
    <t>"KOLEM UV"</t>
  </si>
  <si>
    <t>0,5*3*13</t>
  </si>
  <si>
    <t>73</t>
  </si>
  <si>
    <t>59245020</t>
  </si>
  <si>
    <t>dlažba skladebná betonová 200x100mm tl 80mm přírodní</t>
  </si>
  <si>
    <t>1143184568</t>
  </si>
  <si>
    <t>717,5*0,102 'Přepočtené koeficientem množství</t>
  </si>
  <si>
    <t>74</t>
  </si>
  <si>
    <t>916991121</t>
  </si>
  <si>
    <t>Lože pod obrubníky, krajníky nebo obruby z dlažebních kostek z betonu prostého</t>
  </si>
  <si>
    <t>358370988</t>
  </si>
  <si>
    <t>https://podminky.urs.cz/item/CS_URS_2024_01/916991121</t>
  </si>
  <si>
    <t>"tl. lože cca 0,19 m"</t>
  </si>
  <si>
    <t>0,25*0,09*698</t>
  </si>
  <si>
    <t>75</t>
  </si>
  <si>
    <t>919731122</t>
  </si>
  <si>
    <t>Zarovnání styčné plochy podkladu nebo krytu podél vybourané části komunikace nebo zpevněné plochy živičné tl. přes 50 do 100 mm</t>
  </si>
  <si>
    <t>-1969365081</t>
  </si>
  <si>
    <t>https://podminky.urs.cz/item/CS_URS_2024_01/919731122</t>
  </si>
  <si>
    <t>"ZÚ km 0,000 00" 43</t>
  </si>
  <si>
    <t>"KÚ km 0,676 19" 7,5</t>
  </si>
  <si>
    <t>76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</si>
  <si>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</si>
  <si>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</si>
  <si>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91772674</t>
  </si>
  <si>
    <t>https://podminky.urs.cz/item/CS_URS_2024_01/919732211</t>
  </si>
  <si>
    <t>77</t>
  </si>
  <si>
    <t>919735112</t>
  </si>
  <si>
    <t>Řezání stávajícího živičného krytu nebo podkladu hloubky přes 50 do 100 mm</t>
  </si>
  <si>
    <t>-1239326552</t>
  </si>
  <si>
    <t>https://podminky.urs.cz/item/CS_URS_2024_01/919735112</t>
  </si>
  <si>
    <t>78</t>
  </si>
  <si>
    <t>938908411</t>
  </si>
  <si>
    <t>Čištění vozovek splachováním vodou povrchu podkladu nebo krytu živičného, betonového nebo dlážděného</t>
  </si>
  <si>
    <t>244947169</t>
  </si>
  <si>
    <t>https://podminky.urs.cz/item/CS_URS_2024_01/938908411</t>
  </si>
  <si>
    <t>"během a po skončení stav. prací"</t>
  </si>
  <si>
    <t>6*30*3 + 6*100*3</t>
  </si>
  <si>
    <t>79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</si>
  <si>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</si>
  <si>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</si>
  <si>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-10306042</t>
  </si>
  <si>
    <t>https://podminky.urs.cz/item/CS_URS_2024_01/938909311</t>
  </si>
  <si>
    <t>80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</si>
  <si>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</si>
  <si>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</si>
  <si>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676037496</t>
  </si>
  <si>
    <t>https://podminky.urs.cz/item/CS_URS_2024_01/966006132</t>
  </si>
  <si>
    <t>"stáv. svislé DZ v trase" 3</t>
  </si>
  <si>
    <t>81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</si>
  <si>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</si>
  <si>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</si>
  <si>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256518066</t>
  </si>
  <si>
    <t>https://podminky.urs.cz/item/CS_URS_2024_01/966006211</t>
  </si>
  <si>
    <t>"stáv. svislé DZ v trase" 6</t>
  </si>
  <si>
    <t>82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</si>
  <si>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</si>
  <si>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</si>
  <si>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136949286</t>
  </si>
  <si>
    <t>https://podminky.urs.cz/item/CS_URS_2024_01/979024443</t>
  </si>
  <si>
    <t>"žulové krajníky získané v trase" 75+215</t>
  </si>
  <si>
    <t>83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</si>
  <si>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</si>
  <si>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cementovou maltou</t>
  </si>
  <si>
    <t>-1614911403</t>
  </si>
  <si>
    <t>https://podminky.urs.cz/item/CS_URS_2024_01/979071112</t>
  </si>
  <si>
    <t>"žulová kostka 16 získaná v trse" 94</t>
  </si>
  <si>
    <t>94*0,17 'Přepočtené koeficientem množství</t>
  </si>
  <si>
    <t>84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</si>
  <si>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</si>
  <si>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</si>
  <si>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-1525500336</t>
  </si>
  <si>
    <t>https://podminky.urs.cz/item/CS_URS_2024_01/979071122</t>
  </si>
  <si>
    <t>"žulová kostka 10 získaná v trase" 535</t>
  </si>
  <si>
    <t>535*0,1 'Přepočtené koeficientem množství</t>
  </si>
  <si>
    <t>997</t>
  </si>
  <si>
    <t>Přesun sutě</t>
  </si>
  <si>
    <t>85</t>
  </si>
  <si>
    <t>997221551</t>
  </si>
  <si>
    <t>Vodorovná doprava suti bez naložení, ale se složením a s hrubým urovnáním ze sypkých materiálů, na vzdálenost do 1 km</t>
  </si>
  <si>
    <t>1471107966</t>
  </si>
  <si>
    <t>https://podminky.urs.cz/item/CS_URS_2024_01/997221551</t>
  </si>
  <si>
    <t>"štěrk, štět" 3468,9</t>
  </si>
  <si>
    <t>"materiál z čištění komunikací" 70,2</t>
  </si>
  <si>
    <t>86</t>
  </si>
  <si>
    <t>997221559</t>
  </si>
  <si>
    <t>Vodorovná doprava suti bez naložení, ale se složením a s hrubým urovnáním Příplatek k ceně za každý další započatý 1 km přes 1 km</t>
  </si>
  <si>
    <t>1258537156</t>
  </si>
  <si>
    <t>https://podminky.urs.cz/item/CS_URS_2024_01/997221559</t>
  </si>
  <si>
    <t>"štěrk, štět do 20 km" 19*3468,9</t>
  </si>
  <si>
    <t>"materiál z čištění komunikací do 20 km" 19*70,2</t>
  </si>
  <si>
    <t>87</t>
  </si>
  <si>
    <t>997221561</t>
  </si>
  <si>
    <t>Vodorovná doprava suti bez naložení, ale se složením a s hrubým urovnáním z kusových materiálů, na vzdálenost do 1 km</t>
  </si>
  <si>
    <t>-1161143504</t>
  </si>
  <si>
    <t>https://podminky.urs.cz/item/CS_URS_2024_01/997221561</t>
  </si>
  <si>
    <t>"živičné kry" 1230,9</t>
  </si>
  <si>
    <t>88</t>
  </si>
  <si>
    <t>997221569</t>
  </si>
  <si>
    <t>-809152891</t>
  </si>
  <si>
    <t>https://podminky.urs.cz/item/CS_URS_2024_01/997221569</t>
  </si>
  <si>
    <t>"živičné kry do 20 km" 19*1230,9</t>
  </si>
  <si>
    <t>89</t>
  </si>
  <si>
    <t>997221571</t>
  </si>
  <si>
    <t>Vodorovná doprava vybouraných hmot bez naložení, ale se složením a s hrubým urovnáním na vzdálenost do 1 km</t>
  </si>
  <si>
    <t>-1865055569</t>
  </si>
  <si>
    <t>https://podminky.urs.cz/item/CS_URS_2024_01/997221571</t>
  </si>
  <si>
    <t>"žulové krajníky" 59,5</t>
  </si>
  <si>
    <t>"žulová kostka 10" 61,5</t>
  </si>
  <si>
    <t>"žulová kostka 16" 10,8</t>
  </si>
  <si>
    <t>"beton. sil. obrubníky" 46,7</t>
  </si>
  <si>
    <t>"beton. suť z UV" 5,8</t>
  </si>
  <si>
    <t>"svislé DZ" 0,3</t>
  </si>
  <si>
    <t>90</t>
  </si>
  <si>
    <t>997221579</t>
  </si>
  <si>
    <t>Vodorovná doprava vybouraných hmot bez naložení, ale se složením a s hrubým urovnáním na vzdálenost Příplatek k ceně za každý další započatý 1 km přes 1 km</t>
  </si>
  <si>
    <t>1238069398</t>
  </si>
  <si>
    <t>https://podminky.urs.cz/item/CS_URS_2024_01/997221579</t>
  </si>
  <si>
    <t>"na skládku Města Kdyně"</t>
  </si>
  <si>
    <t>"žulové krajníky do 2 km" 1*59,5</t>
  </si>
  <si>
    <t>"žulová kostka 10 do 2 km" 1*61,5</t>
  </si>
  <si>
    <t>"žulová kostka 16 do 2 km" 1*10,8</t>
  </si>
  <si>
    <t>"beton. sil. obrubníky do 20 km" 19*46,7</t>
  </si>
  <si>
    <t>"beton. suť z UV do 20 km" 19*5,8</t>
  </si>
  <si>
    <t>91</t>
  </si>
  <si>
    <t>997221861</t>
  </si>
  <si>
    <t>Poplatek za uložení stavebního odpadu na recyklační skládce (skládkovné) z prostého betonu zatříděného do Katalogu odpadů pod kódem 17 01 01</t>
  </si>
  <si>
    <t>1377606768</t>
  </si>
  <si>
    <t>https://podminky.urs.cz/item/CS_URS_2024_01/997221861</t>
  </si>
  <si>
    <t>92</t>
  </si>
  <si>
    <t>997221873</t>
  </si>
  <si>
    <t>959250506</t>
  </si>
  <si>
    <t>https://podminky.urs.cz/item/CS_URS_2024_01/997221873</t>
  </si>
  <si>
    <t>93</t>
  </si>
  <si>
    <t>997221875</t>
  </si>
  <si>
    <t>Poplatek za uložení stavebního odpadu na recyklační skládce (skládkovné) asfaltového bez obsahu dehtu zatříděného do Katalogu odpadů pod kódem 17 03 02</t>
  </si>
  <si>
    <t>-1342283159</t>
  </si>
  <si>
    <t>https://podminky.urs.cz/item/CS_URS_2024_01/997221875</t>
  </si>
  <si>
    <t>998</t>
  </si>
  <si>
    <t>Přesun hmot</t>
  </si>
  <si>
    <t>94</t>
  </si>
  <si>
    <t>998225111</t>
  </si>
  <si>
    <t>Přesun hmot pro komunikace s krytem z kameniva, monolitickým betonovým nebo živičným dopravní vzdálenost do 200 m jakékoliv délky objektu</t>
  </si>
  <si>
    <t>1428453127</t>
  </si>
  <si>
    <t>https://podminky.urs.cz/item/CS_URS_2024_01/998225111</t>
  </si>
  <si>
    <t>VRN</t>
  </si>
  <si>
    <t>Vedlejší rozpočtové náklady</t>
  </si>
  <si>
    <t>VRN1</t>
  </si>
  <si>
    <t>Průzkumné, geodetické a projektové práce</t>
  </si>
  <si>
    <t>95</t>
  </si>
  <si>
    <t>012103000</t>
  </si>
  <si>
    <t>Geodetické práce před výstavbou</t>
  </si>
  <si>
    <t>komplet</t>
  </si>
  <si>
    <t>1024</t>
  </si>
  <si>
    <t>-764013507</t>
  </si>
  <si>
    <t>https://podminky.urs.cz/item/CS_URS_2024_01/012103000</t>
  </si>
  <si>
    <t>"vytýčení stavby a podzemních inž. sítí" 1</t>
  </si>
  <si>
    <t>96</t>
  </si>
  <si>
    <t>012203000</t>
  </si>
  <si>
    <t>Geodetické práce při provádění stavby</t>
  </si>
  <si>
    <t>-1853813753</t>
  </si>
  <si>
    <t>https://podminky.urs.cz/item/CS_URS_2024_01/012203000</t>
  </si>
  <si>
    <t>"polohopisné a výškopisné zaměření dílčích částí (stavebních objektů) stavby" 1</t>
  </si>
  <si>
    <t>97</t>
  </si>
  <si>
    <t>012303000</t>
  </si>
  <si>
    <t>Geodetické práce po výstavbě</t>
  </si>
  <si>
    <t>1452164593</t>
  </si>
  <si>
    <t>https://podminky.urs.cz/item/CS_URS_2024_01/012303000</t>
  </si>
  <si>
    <t>"polohopisné a výškopisné zaměření skutečného provedení stavby" 1</t>
  </si>
  <si>
    <t>98</t>
  </si>
  <si>
    <t>013254000</t>
  </si>
  <si>
    <t>Dokumentace skutečného provedení stavby</t>
  </si>
  <si>
    <t>1986868079</t>
  </si>
  <si>
    <t>https://podminky.urs.cz/item/CS_URS_2024_01/013254000</t>
  </si>
  <si>
    <t>"na základě geodetického polohopisného a výškopisného zaměření" 4</t>
  </si>
  <si>
    <t>VRN3</t>
  </si>
  <si>
    <t>Zařízení staveniště</t>
  </si>
  <si>
    <t>99</t>
  </si>
  <si>
    <t>032103000</t>
  </si>
  <si>
    <t>Náklady na stavební buňky</t>
  </si>
  <si>
    <t>867233769</t>
  </si>
  <si>
    <t>https://podminky.urs.cz/item/CS_URS_2024_01/032103000</t>
  </si>
  <si>
    <t>"stavební buňka" 1</t>
  </si>
  <si>
    <t>"mobilní WC" 1</t>
  </si>
  <si>
    <t>100</t>
  </si>
  <si>
    <t>034503000</t>
  </si>
  <si>
    <t>Informační tabule na staveništi</t>
  </si>
  <si>
    <t>1732478187</t>
  </si>
  <si>
    <t>https://podminky.urs.cz/item/CS_URS_2024_01/034503000</t>
  </si>
  <si>
    <t>"výstražné a informační tabule" 6</t>
  </si>
  <si>
    <t>"(předpoklad)"</t>
  </si>
  <si>
    <t>039103000</t>
  </si>
  <si>
    <t>Rozebrání, bourání a odvoz zařízení staveniště</t>
  </si>
  <si>
    <t>1047485943</t>
  </si>
  <si>
    <t>https://podminky.urs.cz/item/CS_URS_2024_01/039103000</t>
  </si>
  <si>
    <t>VRN4</t>
  </si>
  <si>
    <t>Inženýrská činnost</t>
  </si>
  <si>
    <t>043154000</t>
  </si>
  <si>
    <t>Zkoušky hutnicí</t>
  </si>
  <si>
    <t>-593112917</t>
  </si>
  <si>
    <t>https://podminky.urs.cz/item/CS_URS_2024_01/043154000</t>
  </si>
  <si>
    <t>"dle TKP staveb pozemních komunikací" 1</t>
  </si>
  <si>
    <t>VRN7</t>
  </si>
  <si>
    <t>Provozní vlivy</t>
  </si>
  <si>
    <t>103</t>
  </si>
  <si>
    <t>072103001</t>
  </si>
  <si>
    <t>Projednání DIO a zajištění DIR komunikace II.a III. třídy</t>
  </si>
  <si>
    <t>2074591641</t>
  </si>
  <si>
    <t>https://podminky.urs.cz/item/CS_URS_2024_01/072103001</t>
  </si>
  <si>
    <t>"práce za úplné uzavírky silnice III/0223" 1</t>
  </si>
  <si>
    <t>VRN9</t>
  </si>
  <si>
    <t>Ostatní náklady</t>
  </si>
  <si>
    <t>104</t>
  </si>
  <si>
    <t>091003000.R</t>
  </si>
  <si>
    <t>Oprava objízdných tras</t>
  </si>
  <si>
    <t>-1410318159</t>
  </si>
  <si>
    <t>"oprava objízdných tras" 1</t>
  </si>
  <si>
    <t>"(úsek silnice III/0223 od křižovatky se silnicí I/26 do konce úpravy)"</t>
  </si>
  <si>
    <t>"(upřesní investor)"</t>
  </si>
  <si>
    <t>105</t>
  </si>
  <si>
    <t>094002000</t>
  </si>
  <si>
    <t>Ostatní náklady související s výstavbou</t>
  </si>
  <si>
    <t>-434979735</t>
  </si>
  <si>
    <t>https://podminky.urs.cz/item/CS_URS_2024_01/094002000</t>
  </si>
  <si>
    <t>"dodatečná úprava stáv. podzemních inž. sítí" 1</t>
  </si>
  <si>
    <t>"(dle požadavků správců jednotlivých sítí)"</t>
  </si>
  <si>
    <t>102 - CHODNÍKY A PARKOVACÍ STÁNÍ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</si>
  <si>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</si>
  <si>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</si>
  <si>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558306474</t>
  </si>
  <si>
    <t>https://podminky.urs.cz/item/CS_URS_2024_01/113106132</t>
  </si>
  <si>
    <t>"stáv. kryt chodníků" 49</t>
  </si>
  <si>
    <t>113106143</t>
  </si>
  <si>
    <t>Rozebrání dlažeb komunikací pro pěší s přemístěním hmot na skládku na vzdálenost do 3 m nebo s naložením na dopravní prostředek s ložem z kameniva nebo živice a s jakoukoliv výplní spár strojně plochy jednotlivě přes 50 m2 z kamenných dlaždic nebo desek</t>
  </si>
  <si>
    <t>90045128</t>
  </si>
  <si>
    <t>https://podminky.urs.cz/item/CS_URS_2024_01/113106143</t>
  </si>
  <si>
    <t>"stáv. kryt chodníků" 175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</si>
  <si>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</si>
  <si>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</si>
  <si>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-2050303334</t>
  </si>
  <si>
    <t>https://podminky.urs.cz/item/CS_URS_2024_01/113106144</t>
  </si>
  <si>
    <t>"stáv. kryt chodníků a park. ploch" 1105</t>
  </si>
  <si>
    <t>113106242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</si>
  <si>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</si>
  <si>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1800975203</t>
  </si>
  <si>
    <t>https://podminky.urs.cz/item/CS_URS_2024_01/113106242</t>
  </si>
  <si>
    <t>"stáv. kryt chodníku" 310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</si>
  <si>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</si>
  <si>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</si>
  <si>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614998127</t>
  </si>
  <si>
    <t>https://podminky.urs.cz/item/CS_URS_2024_01/113107162</t>
  </si>
  <si>
    <t>"stáv. podkladní vrstvy chodníků, park. ploch"</t>
  </si>
  <si>
    <t>193+1105+175+310+49</t>
  </si>
  <si>
    <t>113107166</t>
  </si>
  <si>
    <t>Odstranění podkladů nebo krytů strojně plochy jednotlivě přes 50 m2 do 200 m2 s přemístěním hmot na skládku na vzdálenost do 20 m nebo s naložením na dopravní prostředek z kameniva hrubého drceného se štětem, o tl. vrstvy přes 250 do 450 mm</t>
  </si>
  <si>
    <t>1732514079</t>
  </si>
  <si>
    <t>https://podminky.urs.cz/item/CS_URS_2024_01/113107166</t>
  </si>
  <si>
    <t>"stáv. podkladní vrstvy komunikace" 720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</si>
  <si>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</si>
  <si>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</si>
  <si>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-1358985105</t>
  </si>
  <si>
    <t>https://podminky.urs.cz/item/CS_URS_2024_01/113107182</t>
  </si>
  <si>
    <t>"stáv. kryt komunikace" 720</t>
  </si>
  <si>
    <t>"stáv. kryt chodníků" 193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</si>
  <si>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</si>
  <si>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</si>
  <si>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-148170970</t>
  </si>
  <si>
    <t>https://podminky.urs.cz/item/CS_URS_2024_01/113107331</t>
  </si>
  <si>
    <t>"stáv. čekárna" 9</t>
  </si>
  <si>
    <t>-1149750173</t>
  </si>
  <si>
    <t>"stáv. obrubníky v trase"</t>
  </si>
  <si>
    <t>"žulové krajníky" 43</t>
  </si>
  <si>
    <t>"beton. silniční obrubníky" 139</t>
  </si>
  <si>
    <t>2008709537</t>
  </si>
  <si>
    <t>"stáv. přídlažba" 139+43</t>
  </si>
  <si>
    <t>113204111</t>
  </si>
  <si>
    <t>Vytrhání obrub s vybouráním lože, s přemístěním hmot na skládku na vzdálenost do 3 m nebo s naložením na dopravní prostředek záhonových</t>
  </si>
  <si>
    <t>1213904281</t>
  </si>
  <si>
    <t>https://podminky.urs.cz/item/CS_URS_2024_01/113204111</t>
  </si>
  <si>
    <t>"stáv. obrubníky v trase" 321</t>
  </si>
  <si>
    <t>121151103</t>
  </si>
  <si>
    <t>Sejmutí ornice strojně při souvislé ploše do 100 m2, tl. vrstvy do 200 mm</t>
  </si>
  <si>
    <t>487835587</t>
  </si>
  <si>
    <t>https://podminky.urs.cz/item/CS_URS_2024_01/121151103</t>
  </si>
  <si>
    <t>"pouze v místech jejího výskytu, v tl. 0,2 m" 410</t>
  </si>
  <si>
    <t>121151113</t>
  </si>
  <si>
    <t>Sejmutí ornice strojně při souvislé ploše přes 100 do 500 m2, tl. vrstvy do 200 mm</t>
  </si>
  <si>
    <t>-1064508009</t>
  </si>
  <si>
    <t>https://podminky.urs.cz/item/CS_URS_2024_01/121151113</t>
  </si>
  <si>
    <t>"pouze v místech jejího výskytu, v tl. 0,2 m" 920</t>
  </si>
  <si>
    <t>890370929</t>
  </si>
  <si>
    <t>"určeno z příčných řezů" 238</t>
  </si>
  <si>
    <t>836122715</t>
  </si>
  <si>
    <t>1,5*1,5*1,3*15</t>
  </si>
  <si>
    <t>"(UV3 - UV5, UV7, UV13 - UV20, UV24, UV25, UV28)"</t>
  </si>
  <si>
    <t>132351103</t>
  </si>
  <si>
    <t>Hloubení nezapažených rýh šířky do 800 mm strojně s urovnáním dna do předepsaného profilu a spádu v hornině třídy těžitelnosti II skupiny 4 přes 50 do 100 m3</t>
  </si>
  <si>
    <t>1364456612</t>
  </si>
  <si>
    <t>https://podminky.urs.cz/item/CS_URS_2024_01/132351103</t>
  </si>
  <si>
    <t>"km 0,000 00 - 0,684 57 P" 0,5*0,5*205</t>
  </si>
  <si>
    <t>"km 0,000 00 - 0,684 57 L" 0,5*0,5*200</t>
  </si>
  <si>
    <t>-1127965254</t>
  </si>
  <si>
    <t>0,8*1,25*18</t>
  </si>
  <si>
    <t>"(UV15, UV16, UV18, UV24)"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</si>
  <si>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</si>
  <si>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</si>
  <si>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-362553864</t>
  </si>
  <si>
    <t>https://podminky.urs.cz/item/CS_URS_2024_01/162351104</t>
  </si>
  <si>
    <t>"ornice na dočasnou skládku a zpět"</t>
  </si>
  <si>
    <t>"pro ohumusování" 144*2</t>
  </si>
  <si>
    <t>1133401600</t>
  </si>
  <si>
    <t>"pro obsyp UV" 29*2</t>
  </si>
  <si>
    <t>"pro zásyp rýh" 5,5*2</t>
  </si>
  <si>
    <t>"pro terénní úpravy" 55*2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</si>
  <si>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</si>
  <si>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</si>
  <si>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1933182543</t>
  </si>
  <si>
    <t>https://podminky.urs.cz/item/CS_URS_2024_01/162651112</t>
  </si>
  <si>
    <t>"odvoz přebytečné ornice na místo určené investorem"</t>
  </si>
  <si>
    <t>"sejmuto ornice" 266</t>
  </si>
  <si>
    <t>"pro ohumusování" -144</t>
  </si>
  <si>
    <t>1523549683</t>
  </si>
  <si>
    <t>"celkem natěženo zeminy" 238+44+101+18</t>
  </si>
  <si>
    <t>"pro obsyp UV" -29</t>
  </si>
  <si>
    <t>"pro zásyp rýh" -5,5</t>
  </si>
  <si>
    <t>"pro terénní úpravy" -55</t>
  </si>
  <si>
    <t>1692169912</t>
  </si>
  <si>
    <t>"přebytečná a nevhodná zemina do 20 km" 10*311,5</t>
  </si>
  <si>
    <t>167151101</t>
  </si>
  <si>
    <t>Nakládání, skládání a překládání neulehlého výkopku nebo sypaniny strojně nakládání, množství do 100 m3, z horniny třídy těžitelnosti I, skupiny 1 až 3</t>
  </si>
  <si>
    <t>-1787554770</t>
  </si>
  <si>
    <t>https://podminky.urs.cz/item/CS_URS_2024_01/167151101</t>
  </si>
  <si>
    <t>"ornice z dočasné skládky zpět"</t>
  </si>
  <si>
    <t>"pro ohumusování" 144</t>
  </si>
  <si>
    <t>-1165353114</t>
  </si>
  <si>
    <t>"pro obsyp UV" 29</t>
  </si>
  <si>
    <t>"pro zásyp rýh" 5,5</t>
  </si>
  <si>
    <t>"pro terénní úpravy" 55</t>
  </si>
  <si>
    <t>171151103</t>
  </si>
  <si>
    <t>Uložení sypanin do násypů strojně s rozprostřením sypaniny ve vrstvách a s hrubým urovnáním zhutněných z hornin soudržných jakékoliv třídy těžitelnosti</t>
  </si>
  <si>
    <t>1745516868</t>
  </si>
  <si>
    <t>https://podminky.urs.cz/item/CS_URS_2024_01/171151103</t>
  </si>
  <si>
    <t>"kolem obrub, terénní úpravy"</t>
  </si>
  <si>
    <t>"předpoklad" 55</t>
  </si>
  <si>
    <t>"(z vhodné zeminy z výkopku)"</t>
  </si>
  <si>
    <t>-2106668714</t>
  </si>
  <si>
    <t>"přebytečná a nevhodná zemina" 311,5</t>
  </si>
  <si>
    <t>-1376602362</t>
  </si>
  <si>
    <t>"zemina dočasná" 89,5</t>
  </si>
  <si>
    <t>"ornice dočasná" 144</t>
  </si>
  <si>
    <t>"zemina trvalá" 311,5</t>
  </si>
  <si>
    <t>"ornice trvalá" 122</t>
  </si>
  <si>
    <t>-1988914823</t>
  </si>
  <si>
    <t>"kolem UV, se zhutněním"</t>
  </si>
  <si>
    <t>44 - 15*1</t>
  </si>
  <si>
    <t>"zásyp rýh pro přípojky UV"</t>
  </si>
  <si>
    <t>18*0,3</t>
  </si>
  <si>
    <t>-1091667153</t>
  </si>
  <si>
    <t>"kolem přípojek uličních vpustí" 18*0,25</t>
  </si>
  <si>
    <t>424815156</t>
  </si>
  <si>
    <t>4,5*2 'Přepočtené koeficientem množství</t>
  </si>
  <si>
    <t>-789415710</t>
  </si>
  <si>
    <t>"KŘIŽOVATKY MK"</t>
  </si>
  <si>
    <t>"km 0,178 38 L" 75</t>
  </si>
  <si>
    <t>"km 0,293 02 L" 85</t>
  </si>
  <si>
    <t>"km 0,416 52 P" 80</t>
  </si>
  <si>
    <t>"SJEZDY"</t>
  </si>
  <si>
    <t>"km 0,529 36 P" 45</t>
  </si>
  <si>
    <t>"km 0,569 13 L" 75</t>
  </si>
  <si>
    <t>"km 0,610 96 P" 65</t>
  </si>
  <si>
    <t>"km 0,665 62 P" 35</t>
  </si>
  <si>
    <t>"PARKOVACÍ ZÁLIV"</t>
  </si>
  <si>
    <t>"km 0,032 60 - 0,161 00 L" 250</t>
  </si>
  <si>
    <t>"km 0,255 65 - 0,382 19 P" 250</t>
  </si>
  <si>
    <t>"km 0,330 92 - 0,399 42 L" 135</t>
  </si>
  <si>
    <t>"km 0,439 11 - 0,476 57 L" 70</t>
  </si>
  <si>
    <t>"km 0,458 01 - 0,500 08 P" 80</t>
  </si>
  <si>
    <t>"km 0,554 05 - 0,594 55 P" 75</t>
  </si>
  <si>
    <t>"PLOCHA PŘED HZS"</t>
  </si>
  <si>
    <t>"km 0,257 72 - 0,293 02 L" 225</t>
  </si>
  <si>
    <t>"CHODNÍKY"</t>
  </si>
  <si>
    <t>"km 0,000 00 - 0,665 62 P" 950</t>
  </si>
  <si>
    <t>"km 0,000 00 - 0,569 13 L" 1185</t>
  </si>
  <si>
    <t>"PŘEJÍŽDĚNÝ CHODNÍK"</t>
  </si>
  <si>
    <t>"km 0,000 00 - 0,665 62 P" 255</t>
  </si>
  <si>
    <t>"km 0,000 00 - 0,569 13 L" 75</t>
  </si>
  <si>
    <t>"ÚPRAVY PRO NEVIDOMÉ"</t>
  </si>
  <si>
    <t>"varovné pásy tl. 80 mm" 62</t>
  </si>
  <si>
    <t>"varovné pásy tl. 60 mm" 31</t>
  </si>
  <si>
    <t>"signální pásy tl. 60 mm" 48</t>
  </si>
  <si>
    <t>"kontrastní pásy" 4,5+4,5</t>
  </si>
  <si>
    <t>181351003</t>
  </si>
  <si>
    <t>Rozprostření a urovnání ornice v rovině nebo ve svahu sklonu do 1:5 strojně při souvislé ploše do 100 m2, tl. vrstvy do 200 mm</t>
  </si>
  <si>
    <t>1191400495</t>
  </si>
  <si>
    <t>https://podminky.urs.cz/item/CS_URS_2024_01/181351003</t>
  </si>
  <si>
    <t>"ČISTÉ TERÉNNÍ ÚPRAVY"</t>
  </si>
  <si>
    <t>"km 0,000 00 - 0,610 96 P" 680</t>
  </si>
  <si>
    <t>"km 0,000 00 - 0,569 13 L" 480</t>
  </si>
  <si>
    <t>181411131</t>
  </si>
  <si>
    <t>Založení trávníku na půdě předem připravené plochy do 1000 m2 výsevem včetně utažení parkového v rovině nebo na svahu do 1:5</t>
  </si>
  <si>
    <t>-818200179</t>
  </si>
  <si>
    <t>https://podminky.urs.cz/item/CS_URS_2024_01/181411131</t>
  </si>
  <si>
    <t>00572410</t>
  </si>
  <si>
    <t>osivo směs travní parková</t>
  </si>
  <si>
    <t>kg</t>
  </si>
  <si>
    <t>-371133830</t>
  </si>
  <si>
    <t>1160*0,02 'Přepočtené koeficientem množství</t>
  </si>
  <si>
    <t>181411132</t>
  </si>
  <si>
    <t>Založení trávníku na půdě předem připravené plochy do 1000 m2 výsevem včetně utažení parkového na svahu přes 1:5 do 1:2</t>
  </si>
  <si>
    <t>-16630938</t>
  </si>
  <si>
    <t>https://podminky.urs.cz/item/CS_URS_2024_01/181411132</t>
  </si>
  <si>
    <t>"km 0,610 96 - 0,676 19 P" 130</t>
  </si>
  <si>
    <t>"km 0,569 13 - 0,676 19 L" 150</t>
  </si>
  <si>
    <t>1318963655</t>
  </si>
  <si>
    <t>280*0,02 'Přepočtené koeficientem množství</t>
  </si>
  <si>
    <t>182251101</t>
  </si>
  <si>
    <t>Svahování trvalých svahů do projektovaných profilů strojně s potřebným přemístěním výkopku při svahování násypů v jakékoliv hornině</t>
  </si>
  <si>
    <t>530478333</t>
  </si>
  <si>
    <t>https://podminky.urs.cz/item/CS_URS_2024_01/182251101</t>
  </si>
  <si>
    <t>"určeno z příčných řezů"</t>
  </si>
  <si>
    <t>182351023</t>
  </si>
  <si>
    <t>Rozprostření a urovnání ornice ve svahu sklonu přes 1:5 strojně při souvislé ploše do 100 m2, tl. vrstvy do 200 mm</t>
  </si>
  <si>
    <t>-1979322928</t>
  </si>
  <si>
    <t>https://podminky.urs.cz/item/CS_URS_2024_01/182351023</t>
  </si>
  <si>
    <t>-1606872168</t>
  </si>
  <si>
    <t>"km 0,000 00 - 0,684 57 P" 0,5*0,4*205</t>
  </si>
  <si>
    <t>"km 0,000 00 - 0,684 57 L" 0,5*0,4*200</t>
  </si>
  <si>
    <t>Lože pro trativody ze štěrkodrtě 0/22</t>
  </si>
  <si>
    <t>-1308702440</t>
  </si>
  <si>
    <t>"km 0,000 00 - 0,684 57 P" 0,4*0,06*205</t>
  </si>
  <si>
    <t>"km 0,000 00 - 0,684 57 L" 0,4*0,06*200</t>
  </si>
  <si>
    <t>17842583</t>
  </si>
  <si>
    <t>"km 0,000 00 - 0,684 57 P" 205</t>
  </si>
  <si>
    <t>"km 0,000 00 - 0,684 57 L" 200</t>
  </si>
  <si>
    <t>1310019211</t>
  </si>
  <si>
    <t>0,8*0,1*18</t>
  </si>
  <si>
    <t>1292230899</t>
  </si>
  <si>
    <t>"ULIČNÍ VPUSTI" 15</t>
  </si>
  <si>
    <t>1908162737</t>
  </si>
  <si>
    <t>1974647316</t>
  </si>
  <si>
    <t>564851011</t>
  </si>
  <si>
    <t>Podklad ze štěrkodrti ŠD s rozprostřením a zhutněním plochy jednotlivě do 100 m2, po zhutnění tl. 150 mm</t>
  </si>
  <si>
    <t>-1008183013</t>
  </si>
  <si>
    <t>https://podminky.urs.cz/item/CS_URS_2024_01/564851011</t>
  </si>
  <si>
    <t>"km 0,178 38 L" 75*2</t>
  </si>
  <si>
    <t>"km 0,293 02 L" 85*2</t>
  </si>
  <si>
    <t>"km 0,416 52 P" 80*2</t>
  </si>
  <si>
    <t>"km 0,529 36 P" 45*2</t>
  </si>
  <si>
    <t>"km 0,569 13 L" 75*2</t>
  </si>
  <si>
    <t>"km 0,610 96 P" 65*2</t>
  </si>
  <si>
    <t>"km 0,665 62 P" 35*2</t>
  </si>
  <si>
    <t>"km 0,439 11 - 0,476 57 L" 70*2</t>
  </si>
  <si>
    <t>"km 0,458 01 - 0,500 08 P" 80*2</t>
  </si>
  <si>
    <t>"km 0,554 05 - 0,594 55 P" 75*2</t>
  </si>
  <si>
    <t>"kontrastní pásy tl. 60 mm" 4,5+4,5</t>
  </si>
  <si>
    <t>691625845</t>
  </si>
  <si>
    <t>"km 0,032 60 - 0,161 00 L" 250*2</t>
  </si>
  <si>
    <t>"km 0,255 65 - 0,382 19 P" 250*2</t>
  </si>
  <si>
    <t>"km 0,330 92 - 0,399 42 L" 135*2</t>
  </si>
  <si>
    <t>"km 0,257 72 - 0,293 02 L" 225*2</t>
  </si>
  <si>
    <t>564871011</t>
  </si>
  <si>
    <t>Podklad ze štěrkodrti ŠD s rozprostřením a zhutněním plochy jednotlivě do 100 m2, po zhutnění tl. 250 mm</t>
  </si>
  <si>
    <t>2080676333</t>
  </si>
  <si>
    <t>https://podminky.urs.cz/item/CS_URS_2024_01/564871011</t>
  </si>
  <si>
    <t>565135121</t>
  </si>
  <si>
    <t>Asfaltový beton vrstva podkladní ACP 16 (obalované kamenivo střednězrnné - OKS) s rozprostřením a zhutněním v pruhu šířky přes 3 m, po zhutnění tl. 50 mm</t>
  </si>
  <si>
    <t>564776330</t>
  </si>
  <si>
    <t>https://podminky.urs.cz/item/CS_URS_2024_01/565135121</t>
  </si>
  <si>
    <t>565155111</t>
  </si>
  <si>
    <t>Asfaltový beton vrstva podkladní ACP 16 (obalované kamenivo střednězrnné - OKS) s rozprostřením a zhutněním v pruhu šířky přes 1,5 do 3 m, po zhutnění tl. 70 mm</t>
  </si>
  <si>
    <t>-1440322445</t>
  </si>
  <si>
    <t>https://podminky.urs.cz/item/CS_URS_2024_01/565155111</t>
  </si>
  <si>
    <t>1333997110</t>
  </si>
  <si>
    <t>-673514976</t>
  </si>
  <si>
    <t>577134121</t>
  </si>
  <si>
    <t>Asfaltový beton vrstva obrusná ACO 11 (ABS) s rozprostřením a se zhutněním z nemodifikovaného asfaltu v pruhu šířky přes 3 m tř. I (ACO 11+), po zhutnění tl. 40 mm</t>
  </si>
  <si>
    <t>-1588587450</t>
  </si>
  <si>
    <t>https://podminky.urs.cz/item/CS_URS_2024_01/577134121</t>
  </si>
  <si>
    <t>577144111</t>
  </si>
  <si>
    <t>Asfaltový beton vrstva obrusná ACO 11 (ABS) s rozprostřením a se zhutněním z nemodifikovaného asfaltu v pruhu šířky do 3 m tř. I (ACO 11+), po zhutnění tl. 50 mm</t>
  </si>
  <si>
    <t>44805518</t>
  </si>
  <si>
    <t>https://podminky.urs.cz/item/CS_URS_2024_01/577144111</t>
  </si>
  <si>
    <t>-997547998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</si>
  <si>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</si>
  <si>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</si>
  <si>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-1680380425</t>
  </si>
  <si>
    <t>https://podminky.urs.cz/item/CS_URS_2024_01/596211110</t>
  </si>
  <si>
    <t>59245012</t>
  </si>
  <si>
    <t>dlažba zámková betonová tvaru I 200x165mm tl 60mm barevná</t>
  </si>
  <si>
    <t>868331436</t>
  </si>
  <si>
    <t>"viz položka kladení"</t>
  </si>
  <si>
    <t>9*1,03 'Přepočtené koeficientem množství</t>
  </si>
  <si>
    <t>59245221</t>
  </si>
  <si>
    <t>dlažba zámková betonová tvaru I základní pro nevidomé 196x161mm tl 60mm přírodní</t>
  </si>
  <si>
    <t>334070477</t>
  </si>
  <si>
    <t>48*1,03 'Přepočtené koeficientem množství</t>
  </si>
  <si>
    <t>59245222</t>
  </si>
  <si>
    <t>dlažba zámková betonová tvaru I základní pro nevidomé 196x161mm tl 60mm barevná</t>
  </si>
  <si>
    <t>-366349348</t>
  </si>
  <si>
    <t>31*1,03 'Přepočtené koeficientem množství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</si>
  <si>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</si>
  <si>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</si>
  <si>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-1887806623</t>
  </si>
  <si>
    <t>https://podminky.urs.cz/item/CS_URS_2024_01/596211111</t>
  </si>
  <si>
    <t>59245015</t>
  </si>
  <si>
    <t>dlažba zámková betonová tvaru I 200x165mm tl 60mm přírodní</t>
  </si>
  <si>
    <t>-1321148346</t>
  </si>
  <si>
    <t>2135*1,03 'Přepočtené koeficientem množství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</si>
  <si>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</si>
  <si>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</si>
  <si>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1339241179</t>
  </si>
  <si>
    <t>https://podminky.urs.cz/item/CS_URS_2024_01/596211210</t>
  </si>
  <si>
    <t>59245013</t>
  </si>
  <si>
    <t>dlažba zámková betonová tvaru I 200x165mm tl 80mm přírodní</t>
  </si>
  <si>
    <t>-1939836054</t>
  </si>
  <si>
    <t>330*1,03 'Přepočtené koeficientem množství</t>
  </si>
  <si>
    <t>59245224</t>
  </si>
  <si>
    <t>dlažba zámková betonová tvaru I základní pro nevidomé 196x161mm tl 80mm barevná</t>
  </si>
  <si>
    <t>934507817</t>
  </si>
  <si>
    <t>62*1,03 'Přepočtené koeficientem množství</t>
  </si>
  <si>
    <t>-1718999536</t>
  </si>
  <si>
    <t>"UV15" 4,5</t>
  </si>
  <si>
    <t>"UV16" 4,5</t>
  </si>
  <si>
    <t>"UV18" 5</t>
  </si>
  <si>
    <t>"UV24" 4</t>
  </si>
  <si>
    <t>-1912923212</t>
  </si>
  <si>
    <t>18*1,03 'Přepočtené koeficientem množství</t>
  </si>
  <si>
    <t>1369435894</t>
  </si>
  <si>
    <t>"zaústění přípojek nových UV do kanalizace" 4</t>
  </si>
  <si>
    <t>910809300</t>
  </si>
  <si>
    <t>1406840849</t>
  </si>
  <si>
    <t>-1296772748</t>
  </si>
  <si>
    <t>"stáv. UV v trase" 8</t>
  </si>
  <si>
    <t>-1626991957</t>
  </si>
  <si>
    <t>"celkem" 15</t>
  </si>
  <si>
    <t>"km 0,062 60 L" UV3</t>
  </si>
  <si>
    <t>"km 0,094 60 L" UV4</t>
  </si>
  <si>
    <t>"km 0,120 67 L" UV5</t>
  </si>
  <si>
    <t>"km 0,180 06 L" UV7</t>
  </si>
  <si>
    <t>"km 0,300 88 P" UV13</t>
  </si>
  <si>
    <t>"km 0,339 57 P" UV14</t>
  </si>
  <si>
    <t>"km 0,338 37 L" UV15</t>
  </si>
  <si>
    <t>"km 0,367 89 L" UV16</t>
  </si>
  <si>
    <t>"km 0,380 75 P" UV17</t>
  </si>
  <si>
    <t>"km 0,397 67 L" UV18</t>
  </si>
  <si>
    <t>"km 0,413 50 P" UV19</t>
  </si>
  <si>
    <t>"km 0,419 54 P" UV20</t>
  </si>
  <si>
    <t>"km 0,474 57 L" UV24</t>
  </si>
  <si>
    <t>"km 0,499 08 P" UV25</t>
  </si>
  <si>
    <t>"km 0,556 05 P" UV28</t>
  </si>
  <si>
    <t>2074040913</t>
  </si>
  <si>
    <t>1851656314</t>
  </si>
  <si>
    <t>-1224935665</t>
  </si>
  <si>
    <t>176100856</t>
  </si>
  <si>
    <t>433410093</t>
  </si>
  <si>
    <t>-1011388979</t>
  </si>
  <si>
    <t>692561554</t>
  </si>
  <si>
    <t>-1044243188</t>
  </si>
  <si>
    <t>1619477458</t>
  </si>
  <si>
    <t>912211111</t>
  </si>
  <si>
    <t>Montáž směrového sloupku plastového s odrazkou prostým uložením bez betonového základu silničního</t>
  </si>
  <si>
    <t>-1932057509</t>
  </si>
  <si>
    <t>https://podminky.urs.cz/item/CS_URS_2024_01/912211111</t>
  </si>
  <si>
    <t>"Z 11g" 2</t>
  </si>
  <si>
    <t>40445999.R</t>
  </si>
  <si>
    <t>sloupek silniční plastový Z 11g</t>
  </si>
  <si>
    <t>-1664141865</t>
  </si>
  <si>
    <t>-1303222021</t>
  </si>
  <si>
    <t>"IP 12" 2</t>
  </si>
  <si>
    <t>"IJ 4b" 2</t>
  </si>
  <si>
    <t>"B 4" 1</t>
  </si>
  <si>
    <t>"E 12" 1</t>
  </si>
  <si>
    <t>"IP 11c" 2</t>
  </si>
  <si>
    <t>"A 12b" 2</t>
  </si>
  <si>
    <t>"IZ 4a" 1</t>
  </si>
  <si>
    <t>"IZ 4b" 1</t>
  </si>
  <si>
    <t>40445601</t>
  </si>
  <si>
    <t>výstražné dopravní značky A1-A30, A33 900mm</t>
  </si>
  <si>
    <t>-1692966576</t>
  </si>
  <si>
    <t>40445620</t>
  </si>
  <si>
    <t>zákazové, příkazové dopravní značky B1-B34, C1-15 700mm</t>
  </si>
  <si>
    <t>493196291</t>
  </si>
  <si>
    <t>40445625</t>
  </si>
  <si>
    <t>informativní značky provozní IP8, IP9, IP11-IP13 500x700mm</t>
  </si>
  <si>
    <t>-1880347922</t>
  </si>
  <si>
    <t>40445645</t>
  </si>
  <si>
    <t>informativní značky jiné IJ4b 500mm</t>
  </si>
  <si>
    <t>-1414742371</t>
  </si>
  <si>
    <t>40445650</t>
  </si>
  <si>
    <t>dodatkové tabulky E7, E12, E13 500x300mm</t>
  </si>
  <si>
    <t>-2026089965</t>
  </si>
  <si>
    <t>40445653</t>
  </si>
  <si>
    <t>informativní značky zónové IZ4 1000x500mm</t>
  </si>
  <si>
    <t>904324056</t>
  </si>
  <si>
    <t>-1769233089</t>
  </si>
  <si>
    <t>"B 4 + E 12" 1</t>
  </si>
  <si>
    <t>"IP 11c + A 12b" 2</t>
  </si>
  <si>
    <t>-1240315320</t>
  </si>
  <si>
    <t>1885442529</t>
  </si>
  <si>
    <t>593874192</t>
  </si>
  <si>
    <t>9*2 'Přepočtené koeficientem množství</t>
  </si>
  <si>
    <t>1477101432</t>
  </si>
  <si>
    <t>-1928025523</t>
  </si>
  <si>
    <t>"V 11a" 37,5*2</t>
  </si>
  <si>
    <t>"V 10f" 2*2</t>
  </si>
  <si>
    <t>915211116</t>
  </si>
  <si>
    <t>Vodorovné dopravní značení stříkaným plastem dělící čára šířky 125 mm souvislá žlutá retroreflexní</t>
  </si>
  <si>
    <t>-412525353</t>
  </si>
  <si>
    <t>https://podminky.urs.cz/item/CS_URS_2024_01/915211116</t>
  </si>
  <si>
    <t>"V 12c" 4</t>
  </si>
  <si>
    <t>915231112</t>
  </si>
  <si>
    <t>Vodorovné dopravní značení stříkaným plastem přechody pro chodce, šipky, symboly nápisy bílé retroreflexní</t>
  </si>
  <si>
    <t>-46841797</t>
  </si>
  <si>
    <t>https://podminky.urs.cz/item/CS_URS_2024_01/915231112</t>
  </si>
  <si>
    <t>"V 7" 0,5*3*7</t>
  </si>
  <si>
    <t>"V 10f" 2*1</t>
  </si>
  <si>
    <t>"V 11a (nápis BUS)" (2*1)*2</t>
  </si>
  <si>
    <t>741699438</t>
  </si>
  <si>
    <t>915621111</t>
  </si>
  <si>
    <t>Předznačení pro vodorovné značení stříkané barvou nebo prováděné z nátěrových hmot plošné šipky, symboly, nápisy</t>
  </si>
  <si>
    <t>-693595622</t>
  </si>
  <si>
    <t>https://podminky.urs.cz/item/CS_URS_2024_01/915621111</t>
  </si>
  <si>
    <t>916111113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</si>
  <si>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</si>
  <si>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1518483287</t>
  </si>
  <si>
    <t>https://podminky.urs.cz/item/CS_URS_2024_01/916111113</t>
  </si>
  <si>
    <t>"km 0,529 36 P" 16</t>
  </si>
  <si>
    <t>"km 0,610 96 P" 17</t>
  </si>
  <si>
    <t>58381008</t>
  </si>
  <si>
    <t>kostka štípaná dlažební žula velká 15/17</t>
  </si>
  <si>
    <t>1056715235</t>
  </si>
  <si>
    <t>33*0,1717 'Přepočtené koeficientem množství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</si>
  <si>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</si>
  <si>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</si>
  <si>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457073098</t>
  </si>
  <si>
    <t>https://podminky.urs.cz/item/CS_URS_2024_01/916131213</t>
  </si>
  <si>
    <t>"km 0,000 00 - 0,676 19 P"</t>
  </si>
  <si>
    <t>"nájezdové dl. 1 m" 107</t>
  </si>
  <si>
    <t>"nájezdové dl. 0,5 m" 13</t>
  </si>
  <si>
    <t>"přechodové L/P" 65</t>
  </si>
  <si>
    <t>"délky 0,5 m" 38</t>
  </si>
  <si>
    <t>"délky 1 m" 465</t>
  </si>
  <si>
    <t>"R 2" 3,14*6</t>
  </si>
  <si>
    <t>"km 0,000 00 - 0,569 13 L"</t>
  </si>
  <si>
    <t>"nájezdové dl. 1 m" 70</t>
  </si>
  <si>
    <t>"nájezdové dl. 0,5 m" 17,5</t>
  </si>
  <si>
    <t>"přechodové L/P" 33</t>
  </si>
  <si>
    <t>"délky 0,5 m" 37</t>
  </si>
  <si>
    <t>"délky 1 m" 429</t>
  </si>
  <si>
    <t>59217026</t>
  </si>
  <si>
    <t>obrubník silniční betonový 500x150x250mm</t>
  </si>
  <si>
    <t>192971386</t>
  </si>
  <si>
    <t>"viz položka osazení"</t>
  </si>
  <si>
    <t>"km 0,000 00 - 0,676 19 P" 38</t>
  </si>
  <si>
    <t>"km 0,000 00 - 0,569 13 L" 37</t>
  </si>
  <si>
    <t>59217028</t>
  </si>
  <si>
    <t>obrubník silniční betonový nájezdový 500x150x150mm</t>
  </si>
  <si>
    <t>1047243687</t>
  </si>
  <si>
    <t>"km 0,000 00 - 0,676 19 P" 13</t>
  </si>
  <si>
    <t>"km 0,000 00 - 0,569 13 L" 17,5</t>
  </si>
  <si>
    <t>59217029</t>
  </si>
  <si>
    <t>obrubník silniční betonový nájezdový 1000x150x150mm</t>
  </si>
  <si>
    <t>-400174761</t>
  </si>
  <si>
    <t>"km 0,000 00 - 0,676 19 P" 107</t>
  </si>
  <si>
    <t>"km 0,000 00 - 0,569 13 L" 70</t>
  </si>
  <si>
    <t>106</t>
  </si>
  <si>
    <t>59217030</t>
  </si>
  <si>
    <t>obrubník silniční betonový přechodový 1000x150x150-250mm</t>
  </si>
  <si>
    <t>-596726889</t>
  </si>
  <si>
    <t>"km 0,000 00 - 0,676 19 P" 65</t>
  </si>
  <si>
    <t>"km 0,000 00 - 0,569 13 L" 33</t>
  </si>
  <si>
    <t>107</t>
  </si>
  <si>
    <t>59217034</t>
  </si>
  <si>
    <t>obrubník silniční betonový 1000x150x300mm</t>
  </si>
  <si>
    <t>-1748269580</t>
  </si>
  <si>
    <t>"km 0,000 00 - 0,676 19 P" 465</t>
  </si>
  <si>
    <t>"km 0,000 00 - 0,569 13 L" 429</t>
  </si>
  <si>
    <t>108</t>
  </si>
  <si>
    <t>59217035</t>
  </si>
  <si>
    <t>obrubník betonový obloukový vnější 780x150x250mm</t>
  </si>
  <si>
    <t>-963392169</t>
  </si>
  <si>
    <t>"km 0,000 00 - 0,676 19 P" 3,14*6</t>
  </si>
  <si>
    <t>"km 0,000 00 - 0,569 13 L" 3,14*6</t>
  </si>
  <si>
    <t>109</t>
  </si>
  <si>
    <t>34941162</t>
  </si>
  <si>
    <t>"km 0,000 00 - 0,676 19 P" 295</t>
  </si>
  <si>
    <t>"km 0,000 00 - 0,569 13 L" 311</t>
  </si>
  <si>
    <t>0,5*3*15</t>
  </si>
  <si>
    <t>110</t>
  </si>
  <si>
    <t>-1417600798</t>
  </si>
  <si>
    <t>628,5*0,102 'Přepočtené koeficientem množství</t>
  </si>
  <si>
    <t>111</t>
  </si>
  <si>
    <t>916331112</t>
  </si>
  <si>
    <t>Osazení zahradního obrubníku betonového s ložem tl. od 50 do 100 mm z betonu prostého tř. C 12/15 s boční opěrou z betonu prostého tř. C 12/15</t>
  </si>
  <si>
    <t>-282943585</t>
  </si>
  <si>
    <t>https://podminky.urs.cz/item/CS_URS_2024_01/916331112</t>
  </si>
  <si>
    <t>"km 0,000 00 - 0,665 62 P" 660</t>
  </si>
  <si>
    <t>"km 0,000 00 - 0,569 13 L" 420</t>
  </si>
  <si>
    <t>112</t>
  </si>
  <si>
    <t>59217008</t>
  </si>
  <si>
    <t>obrubník parkový betonový 1000x80x200mm</t>
  </si>
  <si>
    <t>-366384552</t>
  </si>
  <si>
    <t>113</t>
  </si>
  <si>
    <t>1673545481</t>
  </si>
  <si>
    <t>"tloušťka lože cca 0,19 m"</t>
  </si>
  <si>
    <t>0,25*0,09*606</t>
  </si>
  <si>
    <t>114</t>
  </si>
  <si>
    <t>-1056676956</t>
  </si>
  <si>
    <t>"km 0,178 38 L" 3,5</t>
  </si>
  <si>
    <t>"km 0,293 02 L" 6</t>
  </si>
  <si>
    <t>"km 0,416 52 P" 5,5+2</t>
  </si>
  <si>
    <t>"km 0,529 36 P" 8</t>
  </si>
  <si>
    <t>"km 0,569 13 L" 11,5</t>
  </si>
  <si>
    <t>"km 0,610 96 P" 5</t>
  </si>
  <si>
    <t>"km 0,665 62 P" 4,5</t>
  </si>
  <si>
    <t>115</t>
  </si>
  <si>
    <t>-1420690873</t>
  </si>
  <si>
    <t>"km 0,416 52 P" 5,5</t>
  </si>
  <si>
    <t>116</t>
  </si>
  <si>
    <t>-1391535090</t>
  </si>
  <si>
    <t>117</t>
  </si>
  <si>
    <t>-2029232026</t>
  </si>
  <si>
    <t>"kryt navazujících MK" 3,5*30*3 + 5,5*30*3 + 6*30*3</t>
  </si>
  <si>
    <t>118</t>
  </si>
  <si>
    <t>277537746</t>
  </si>
  <si>
    <t>119</t>
  </si>
  <si>
    <t>387090321</t>
  </si>
  <si>
    <t>"stáv. svislé DZ v trase" 10</t>
  </si>
  <si>
    <t>120</t>
  </si>
  <si>
    <t>586961645</t>
  </si>
  <si>
    <t>"stáv. DZ v trase" 14</t>
  </si>
  <si>
    <t>121</t>
  </si>
  <si>
    <t>-345818517</t>
  </si>
  <si>
    <t>"žulové krajníky získané v trase" 43</t>
  </si>
  <si>
    <t>122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</si>
  <si>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</si>
  <si>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</si>
  <si>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2119968757</t>
  </si>
  <si>
    <t>https://podminky.urs.cz/item/CS_URS_2024_01/979054441</t>
  </si>
  <si>
    <t>"žul. plotny" 175</t>
  </si>
  <si>
    <t>123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</si>
  <si>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</si>
  <si>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</si>
  <si>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1363898970</t>
  </si>
  <si>
    <t>https://podminky.urs.cz/item/CS_URS_2024_01/979054451</t>
  </si>
  <si>
    <t>"beton. tvarovka" 1105</t>
  </si>
  <si>
    <t>124</t>
  </si>
  <si>
    <t>979094441</t>
  </si>
  <si>
    <t>Očištění vybouraných prvků komunikací od spojovacího materiálu s odklizením a uložením očištěných hmot a spojovacího materiálu na skládku na vzdálenost do 10 m silničních dílců s původním vyplněním spár kamenivem těženým</t>
  </si>
  <si>
    <t>-628553020</t>
  </si>
  <si>
    <t>https://podminky.urs.cz/item/CS_URS_2024_01/979094441</t>
  </si>
  <si>
    <t>"beton. panely" 310</t>
  </si>
  <si>
    <t>125</t>
  </si>
  <si>
    <t>-1406214362</t>
  </si>
  <si>
    <t>"štěrk, štět" 977,7</t>
  </si>
  <si>
    <t>"materiál z čištění kounikací" 40,5</t>
  </si>
  <si>
    <t>126</t>
  </si>
  <si>
    <t>516684660</t>
  </si>
  <si>
    <t>"štěrk, štět do 20 km" 19*977,7</t>
  </si>
  <si>
    <t>"materiál z čištění komunikací do 20 km" 19*40,5</t>
  </si>
  <si>
    <t>127</t>
  </si>
  <si>
    <t>511961560</t>
  </si>
  <si>
    <t>"živičné kry" 200,9</t>
  </si>
  <si>
    <t>"beton. kry" 2,9</t>
  </si>
  <si>
    <t>128</t>
  </si>
  <si>
    <t>-1985394774</t>
  </si>
  <si>
    <t>"živičné kry do 20 km" 19*200,9</t>
  </si>
  <si>
    <t>"beton. kry do 20 km" 19*2,9</t>
  </si>
  <si>
    <t>129</t>
  </si>
  <si>
    <t>1163322804</t>
  </si>
  <si>
    <t>"beton. tvarovka" 287,3</t>
  </si>
  <si>
    <t>"žul. plotny" 41,1</t>
  </si>
  <si>
    <t>"beton. panely" 131,8</t>
  </si>
  <si>
    <t>"beton. dlaždice" 12,5</t>
  </si>
  <si>
    <t>"žul. krajníky" 8,8</t>
  </si>
  <si>
    <t>"beton. sil. obrubníky" 28,5</t>
  </si>
  <si>
    <t>"beton. záhon. obruby" 12,8</t>
  </si>
  <si>
    <t>"žul. kostka 10" 20,9</t>
  </si>
  <si>
    <t>"materiál z UV" 16,2</t>
  </si>
  <si>
    <t>"svislé DZ" 0,9</t>
  </si>
  <si>
    <t>130</t>
  </si>
  <si>
    <t>854760267</t>
  </si>
  <si>
    <t>"na místo určené investorem"</t>
  </si>
  <si>
    <t>"beton. tvarovka do 5-ti km" 4*287,3</t>
  </si>
  <si>
    <t>"žul. plotny do 5-ti km" 4*41,1</t>
  </si>
  <si>
    <t>"beton. panely do 5-ti km" 4*131,8</t>
  </si>
  <si>
    <t>"žul. krajníky do 5-ti km" 4*8,8</t>
  </si>
  <si>
    <t>"žul. kostka 10 do 5-ti km" 4*20,9</t>
  </si>
  <si>
    <t>"svislé DZ do 5-ti km" 4*0,9</t>
  </si>
  <si>
    <t>"beton. dlaždice do 20 km" 19*12,5</t>
  </si>
  <si>
    <t>"beton. sil. obrubníky do 20 km" 19*28,5</t>
  </si>
  <si>
    <t>"beton. záhon. obruby do 20 km" 19*12,8</t>
  </si>
  <si>
    <t>"materiál z Uv do 20 km" 19*16,2</t>
  </si>
  <si>
    <t>131</t>
  </si>
  <si>
    <t>-957849924</t>
  </si>
  <si>
    <t>"beton. záhon. obrubníky" 12,8</t>
  </si>
  <si>
    <t>132</t>
  </si>
  <si>
    <t>-2077338034</t>
  </si>
  <si>
    <t>"materiál z čištění komunikací" 40,5</t>
  </si>
  <si>
    <t>133</t>
  </si>
  <si>
    <t>1738738308</t>
  </si>
  <si>
    <t>134</t>
  </si>
  <si>
    <t>1165149789</t>
  </si>
  <si>
    <t>135</t>
  </si>
  <si>
    <t>-630211278</t>
  </si>
  <si>
    <t>136</t>
  </si>
  <si>
    <t>-555541452</t>
  </si>
  <si>
    <t>137</t>
  </si>
  <si>
    <t>012403000</t>
  </si>
  <si>
    <t>Kartografické práce</t>
  </si>
  <si>
    <t>-1808528934</t>
  </si>
  <si>
    <t>https://podminky.urs.cz/item/CS_URS_2024_01/012403000</t>
  </si>
  <si>
    <t>"geometrické plány" 1</t>
  </si>
  <si>
    <t>"(dle potřeby)"</t>
  </si>
  <si>
    <t>138</t>
  </si>
  <si>
    <t>2049506488</t>
  </si>
  <si>
    <t>"(v případě potřeby)"</t>
  </si>
  <si>
    <t>139</t>
  </si>
  <si>
    <t>1517983355</t>
  </si>
  <si>
    <t>140</t>
  </si>
  <si>
    <t>-1770093288</t>
  </si>
  <si>
    <t>"výstražné a informační tabule" 4</t>
  </si>
  <si>
    <t>141</t>
  </si>
  <si>
    <t>-1177556871</t>
  </si>
  <si>
    <t>142</t>
  </si>
  <si>
    <t>-1383178367</t>
  </si>
  <si>
    <t>143</t>
  </si>
  <si>
    <t>941041904</t>
  </si>
  <si>
    <t>"přeložení stáv. autobus. čekárny popř. dalších objektů" 1</t>
  </si>
  <si>
    <t>"(příprava staveniště)"</t>
  </si>
  <si>
    <t>405 - REZERVNÍ CHRÁNIČKA HDPE 40 (CAMEL NET)</t>
  </si>
  <si>
    <t>SÚS Plzeňského kraje, p.o.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</si>
  <si>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</si>
  <si>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</si>
  <si>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</si>
  <si>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</si>
  <si>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</si>
  <si>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</si>
  <si>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1.R</t>
  </si>
  <si>
    <t>Rezervní chránička HDPE 40 (Camel Net)</t>
  </si>
  <si>
    <t>1634740613</t>
  </si>
  <si>
    <t>"celkem" 633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</si>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</sst>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26" TargetMode="External" /><Relationship Id="rId2" Type="http://schemas.openxmlformats.org/officeDocument/2006/relationships/hyperlink" Target="https://podminky.urs.cz/item/CS_URS_2024_01/113107242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13203111" TargetMode="External" /><Relationship Id="rId5" Type="http://schemas.openxmlformats.org/officeDocument/2006/relationships/hyperlink" Target="https://podminky.urs.cz/item/CS_URS_2024_01/122452204" TargetMode="External" /><Relationship Id="rId6" Type="http://schemas.openxmlformats.org/officeDocument/2006/relationships/hyperlink" Target="https://podminky.urs.cz/item/CS_URS_2024_01/122452205" TargetMode="External" /><Relationship Id="rId7" Type="http://schemas.openxmlformats.org/officeDocument/2006/relationships/hyperlink" Target="https://podminky.urs.cz/item/CS_URS_2024_01/131351100" TargetMode="External" /><Relationship Id="rId8" Type="http://schemas.openxmlformats.org/officeDocument/2006/relationships/hyperlink" Target="https://podminky.urs.cz/item/CS_URS_2024_01/132351102" TargetMode="External" /><Relationship Id="rId9" Type="http://schemas.openxmlformats.org/officeDocument/2006/relationships/hyperlink" Target="https://podminky.urs.cz/item/CS_URS_2024_01/132351251" TargetMode="External" /><Relationship Id="rId10" Type="http://schemas.openxmlformats.org/officeDocument/2006/relationships/hyperlink" Target="https://podminky.urs.cz/item/CS_URS_2024_01/162351124" TargetMode="External" /><Relationship Id="rId11" Type="http://schemas.openxmlformats.org/officeDocument/2006/relationships/hyperlink" Target="https://podminky.urs.cz/item/CS_URS_2024_01/162751137" TargetMode="External" /><Relationship Id="rId12" Type="http://schemas.openxmlformats.org/officeDocument/2006/relationships/hyperlink" Target="https://podminky.urs.cz/item/CS_URS_2024_01/162751139" TargetMode="External" /><Relationship Id="rId13" Type="http://schemas.openxmlformats.org/officeDocument/2006/relationships/hyperlink" Target="https://podminky.urs.cz/item/CS_URS_2024_01/167151102" TargetMode="External" /><Relationship Id="rId14" Type="http://schemas.openxmlformats.org/officeDocument/2006/relationships/hyperlink" Target="https://podminky.urs.cz/item/CS_URS_2024_01/171152121" TargetMode="External" /><Relationship Id="rId15" Type="http://schemas.openxmlformats.org/officeDocument/2006/relationships/hyperlink" Target="https://podminky.urs.cz/item/CS_URS_2024_01/171201231" TargetMode="External" /><Relationship Id="rId16" Type="http://schemas.openxmlformats.org/officeDocument/2006/relationships/hyperlink" Target="https://podminky.urs.cz/item/CS_URS_2024_01/171251201" TargetMode="External" /><Relationship Id="rId17" Type="http://schemas.openxmlformats.org/officeDocument/2006/relationships/hyperlink" Target="https://podminky.urs.cz/item/CS_URS_2024_01/174151101" TargetMode="External" /><Relationship Id="rId18" Type="http://schemas.openxmlformats.org/officeDocument/2006/relationships/hyperlink" Target="https://podminky.urs.cz/item/CS_URS_2024_01/175151101" TargetMode="External" /><Relationship Id="rId19" Type="http://schemas.openxmlformats.org/officeDocument/2006/relationships/hyperlink" Target="https://podminky.urs.cz/item/CS_URS_2024_01/181152302" TargetMode="External" /><Relationship Id="rId20" Type="http://schemas.openxmlformats.org/officeDocument/2006/relationships/hyperlink" Target="https://podminky.urs.cz/item/CS_URS_2024_01/211531111" TargetMode="External" /><Relationship Id="rId21" Type="http://schemas.openxmlformats.org/officeDocument/2006/relationships/hyperlink" Target="https://podminky.urs.cz/item/CS_URS_2024_01/212532111" TargetMode="External" /><Relationship Id="rId22" Type="http://schemas.openxmlformats.org/officeDocument/2006/relationships/hyperlink" Target="https://podminky.urs.cz/item/CS_URS_2024_01/212755214" TargetMode="External" /><Relationship Id="rId23" Type="http://schemas.openxmlformats.org/officeDocument/2006/relationships/hyperlink" Target="https://podminky.urs.cz/item/CS_URS_2024_01/451573111" TargetMode="External" /><Relationship Id="rId24" Type="http://schemas.openxmlformats.org/officeDocument/2006/relationships/hyperlink" Target="https://podminky.urs.cz/item/CS_URS_2024_01/452112112" TargetMode="External" /><Relationship Id="rId25" Type="http://schemas.openxmlformats.org/officeDocument/2006/relationships/hyperlink" Target="https://podminky.urs.cz/item/CS_URS_2024_01/452386111" TargetMode="External" /><Relationship Id="rId26" Type="http://schemas.openxmlformats.org/officeDocument/2006/relationships/hyperlink" Target="https://podminky.urs.cz/item/CS_URS_2024_01/564851111" TargetMode="External" /><Relationship Id="rId27" Type="http://schemas.openxmlformats.org/officeDocument/2006/relationships/hyperlink" Target="https://podminky.urs.cz/item/CS_URS_2024_01/565155121" TargetMode="External" /><Relationship Id="rId28" Type="http://schemas.openxmlformats.org/officeDocument/2006/relationships/hyperlink" Target="https://podminky.urs.cz/item/CS_URS_2024_01/569831111" TargetMode="External" /><Relationship Id="rId29" Type="http://schemas.openxmlformats.org/officeDocument/2006/relationships/hyperlink" Target="https://podminky.urs.cz/item/CS_URS_2024_01/569903311" TargetMode="External" /><Relationship Id="rId30" Type="http://schemas.openxmlformats.org/officeDocument/2006/relationships/hyperlink" Target="https://podminky.urs.cz/item/CS_URS_2024_01/573211107" TargetMode="External" /><Relationship Id="rId31" Type="http://schemas.openxmlformats.org/officeDocument/2006/relationships/hyperlink" Target="https://podminky.urs.cz/item/CS_URS_2024_01/577144121" TargetMode="External" /><Relationship Id="rId32" Type="http://schemas.openxmlformats.org/officeDocument/2006/relationships/hyperlink" Target="https://podminky.urs.cz/item/CS_URS_2024_01/871313121" TargetMode="External" /><Relationship Id="rId33" Type="http://schemas.openxmlformats.org/officeDocument/2006/relationships/hyperlink" Target="https://podminky.urs.cz/item/CS_URS_2024_01/877395121" TargetMode="External" /><Relationship Id="rId34" Type="http://schemas.openxmlformats.org/officeDocument/2006/relationships/hyperlink" Target="https://podminky.urs.cz/item/CS_URS_2024_01/890411851" TargetMode="External" /><Relationship Id="rId35" Type="http://schemas.openxmlformats.org/officeDocument/2006/relationships/hyperlink" Target="https://podminky.urs.cz/item/CS_URS_2024_01/895941301" TargetMode="External" /><Relationship Id="rId36" Type="http://schemas.openxmlformats.org/officeDocument/2006/relationships/hyperlink" Target="https://podminky.urs.cz/item/CS_URS_2024_01/895941302" TargetMode="External" /><Relationship Id="rId37" Type="http://schemas.openxmlformats.org/officeDocument/2006/relationships/hyperlink" Target="https://podminky.urs.cz/item/CS_URS_2024_01/895941313" TargetMode="External" /><Relationship Id="rId38" Type="http://schemas.openxmlformats.org/officeDocument/2006/relationships/hyperlink" Target="https://podminky.urs.cz/item/CS_URS_2024_01/895941323" TargetMode="External" /><Relationship Id="rId39" Type="http://schemas.openxmlformats.org/officeDocument/2006/relationships/hyperlink" Target="https://podminky.urs.cz/item/CS_URS_2024_01/895941332" TargetMode="External" /><Relationship Id="rId40" Type="http://schemas.openxmlformats.org/officeDocument/2006/relationships/hyperlink" Target="https://podminky.urs.cz/item/CS_URS_2024_01/899202211" TargetMode="External" /><Relationship Id="rId41" Type="http://schemas.openxmlformats.org/officeDocument/2006/relationships/hyperlink" Target="https://podminky.urs.cz/item/CS_URS_2024_01/899204112" TargetMode="External" /><Relationship Id="rId42" Type="http://schemas.openxmlformats.org/officeDocument/2006/relationships/hyperlink" Target="https://podminky.urs.cz/item/CS_URS_2024_01/913121111" TargetMode="External" /><Relationship Id="rId43" Type="http://schemas.openxmlformats.org/officeDocument/2006/relationships/hyperlink" Target="https://podminky.urs.cz/item/CS_URS_2024_01/913121211" TargetMode="External" /><Relationship Id="rId44" Type="http://schemas.openxmlformats.org/officeDocument/2006/relationships/hyperlink" Target="https://podminky.urs.cz/item/CS_URS_2024_01/913221113" TargetMode="External" /><Relationship Id="rId45" Type="http://schemas.openxmlformats.org/officeDocument/2006/relationships/hyperlink" Target="https://podminky.urs.cz/item/CS_URS_2024_01/913221213" TargetMode="External" /><Relationship Id="rId46" Type="http://schemas.openxmlformats.org/officeDocument/2006/relationships/hyperlink" Target="https://podminky.urs.cz/item/CS_URS_2024_01/913921131" TargetMode="External" /><Relationship Id="rId47" Type="http://schemas.openxmlformats.org/officeDocument/2006/relationships/hyperlink" Target="https://podminky.urs.cz/item/CS_URS_2024_01/913921132" TargetMode="External" /><Relationship Id="rId48" Type="http://schemas.openxmlformats.org/officeDocument/2006/relationships/hyperlink" Target="https://podminky.urs.cz/item/CS_URS_2024_01/914111111" TargetMode="External" /><Relationship Id="rId49" Type="http://schemas.openxmlformats.org/officeDocument/2006/relationships/hyperlink" Target="https://podminky.urs.cz/item/CS_URS_2024_01/914511112" TargetMode="External" /><Relationship Id="rId50" Type="http://schemas.openxmlformats.org/officeDocument/2006/relationships/hyperlink" Target="https://podminky.urs.cz/item/CS_URS_2024_01/915211112" TargetMode="External" /><Relationship Id="rId51" Type="http://schemas.openxmlformats.org/officeDocument/2006/relationships/hyperlink" Target="https://podminky.urs.cz/item/CS_URS_2024_01/915221122" TargetMode="External" /><Relationship Id="rId52" Type="http://schemas.openxmlformats.org/officeDocument/2006/relationships/hyperlink" Target="https://podminky.urs.cz/item/CS_URS_2024_01/915611111" TargetMode="External" /><Relationship Id="rId53" Type="http://schemas.openxmlformats.org/officeDocument/2006/relationships/hyperlink" Target="https://podminky.urs.cz/item/CS_URS_2024_01/916132113" TargetMode="External" /><Relationship Id="rId54" Type="http://schemas.openxmlformats.org/officeDocument/2006/relationships/hyperlink" Target="https://podminky.urs.cz/item/CS_URS_2024_01/916991121" TargetMode="External" /><Relationship Id="rId55" Type="http://schemas.openxmlformats.org/officeDocument/2006/relationships/hyperlink" Target="https://podminky.urs.cz/item/CS_URS_2024_01/919731122" TargetMode="External" /><Relationship Id="rId56" Type="http://schemas.openxmlformats.org/officeDocument/2006/relationships/hyperlink" Target="https://podminky.urs.cz/item/CS_URS_2024_01/919732211" TargetMode="External" /><Relationship Id="rId57" Type="http://schemas.openxmlformats.org/officeDocument/2006/relationships/hyperlink" Target="https://podminky.urs.cz/item/CS_URS_2024_01/919735112" TargetMode="External" /><Relationship Id="rId58" Type="http://schemas.openxmlformats.org/officeDocument/2006/relationships/hyperlink" Target="https://podminky.urs.cz/item/CS_URS_2024_01/938908411" TargetMode="External" /><Relationship Id="rId59" Type="http://schemas.openxmlformats.org/officeDocument/2006/relationships/hyperlink" Target="https://podminky.urs.cz/item/CS_URS_2024_01/938909311" TargetMode="External" /><Relationship Id="rId60" Type="http://schemas.openxmlformats.org/officeDocument/2006/relationships/hyperlink" Target="https://podminky.urs.cz/item/CS_URS_2024_01/966006132" TargetMode="External" /><Relationship Id="rId61" Type="http://schemas.openxmlformats.org/officeDocument/2006/relationships/hyperlink" Target="https://podminky.urs.cz/item/CS_URS_2024_01/966006211" TargetMode="External" /><Relationship Id="rId62" Type="http://schemas.openxmlformats.org/officeDocument/2006/relationships/hyperlink" Target="https://podminky.urs.cz/item/CS_URS_2024_01/979024443" TargetMode="External" /><Relationship Id="rId63" Type="http://schemas.openxmlformats.org/officeDocument/2006/relationships/hyperlink" Target="https://podminky.urs.cz/item/CS_URS_2024_01/979071112" TargetMode="External" /><Relationship Id="rId64" Type="http://schemas.openxmlformats.org/officeDocument/2006/relationships/hyperlink" Target="https://podminky.urs.cz/item/CS_URS_2024_01/979071122" TargetMode="External" /><Relationship Id="rId65" Type="http://schemas.openxmlformats.org/officeDocument/2006/relationships/hyperlink" Target="https://podminky.urs.cz/item/CS_URS_2024_01/997221551" TargetMode="External" /><Relationship Id="rId66" Type="http://schemas.openxmlformats.org/officeDocument/2006/relationships/hyperlink" Target="https://podminky.urs.cz/item/CS_URS_2024_01/997221559" TargetMode="External" /><Relationship Id="rId67" Type="http://schemas.openxmlformats.org/officeDocument/2006/relationships/hyperlink" Target="https://podminky.urs.cz/item/CS_URS_2024_01/997221561" TargetMode="External" /><Relationship Id="rId68" Type="http://schemas.openxmlformats.org/officeDocument/2006/relationships/hyperlink" Target="https://podminky.urs.cz/item/CS_URS_2024_01/997221569" TargetMode="External" /><Relationship Id="rId69" Type="http://schemas.openxmlformats.org/officeDocument/2006/relationships/hyperlink" Target="https://podminky.urs.cz/item/CS_URS_2024_01/997221571" TargetMode="External" /><Relationship Id="rId70" Type="http://schemas.openxmlformats.org/officeDocument/2006/relationships/hyperlink" Target="https://podminky.urs.cz/item/CS_URS_2024_01/997221579" TargetMode="External" /><Relationship Id="rId71" Type="http://schemas.openxmlformats.org/officeDocument/2006/relationships/hyperlink" Target="https://podminky.urs.cz/item/CS_URS_2024_01/997221861" TargetMode="External" /><Relationship Id="rId72" Type="http://schemas.openxmlformats.org/officeDocument/2006/relationships/hyperlink" Target="https://podminky.urs.cz/item/CS_URS_2024_01/997221873" TargetMode="External" /><Relationship Id="rId73" Type="http://schemas.openxmlformats.org/officeDocument/2006/relationships/hyperlink" Target="https://podminky.urs.cz/item/CS_URS_2024_01/997221875" TargetMode="External" /><Relationship Id="rId74" Type="http://schemas.openxmlformats.org/officeDocument/2006/relationships/hyperlink" Target="https://podminky.urs.cz/item/CS_URS_2024_01/998225111" TargetMode="External" /><Relationship Id="rId75" Type="http://schemas.openxmlformats.org/officeDocument/2006/relationships/hyperlink" Target="https://podminky.urs.cz/item/CS_URS_2024_01/012103000" TargetMode="External" /><Relationship Id="rId76" Type="http://schemas.openxmlformats.org/officeDocument/2006/relationships/hyperlink" Target="https://podminky.urs.cz/item/CS_URS_2024_01/012203000" TargetMode="External" /><Relationship Id="rId77" Type="http://schemas.openxmlformats.org/officeDocument/2006/relationships/hyperlink" Target="https://podminky.urs.cz/item/CS_URS_2024_01/012303000" TargetMode="External" /><Relationship Id="rId78" Type="http://schemas.openxmlformats.org/officeDocument/2006/relationships/hyperlink" Target="https://podminky.urs.cz/item/CS_URS_2024_01/013254000" TargetMode="External" /><Relationship Id="rId79" Type="http://schemas.openxmlformats.org/officeDocument/2006/relationships/hyperlink" Target="https://podminky.urs.cz/item/CS_URS_2024_01/032103000" TargetMode="External" /><Relationship Id="rId80" Type="http://schemas.openxmlformats.org/officeDocument/2006/relationships/hyperlink" Target="https://podminky.urs.cz/item/CS_URS_2024_01/034503000" TargetMode="External" /><Relationship Id="rId81" Type="http://schemas.openxmlformats.org/officeDocument/2006/relationships/hyperlink" Target="https://podminky.urs.cz/item/CS_URS_2024_01/039103000" TargetMode="External" /><Relationship Id="rId82" Type="http://schemas.openxmlformats.org/officeDocument/2006/relationships/hyperlink" Target="https://podminky.urs.cz/item/CS_URS_2024_01/043154000" TargetMode="External" /><Relationship Id="rId83" Type="http://schemas.openxmlformats.org/officeDocument/2006/relationships/hyperlink" Target="https://podminky.urs.cz/item/CS_URS_2024_01/072103001" TargetMode="External" /><Relationship Id="rId84" Type="http://schemas.openxmlformats.org/officeDocument/2006/relationships/hyperlink" Target="https://podminky.urs.cz/item/CS_URS_2024_01/094002000" TargetMode="External" /><Relationship Id="rId8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2" TargetMode="External" /><Relationship Id="rId2" Type="http://schemas.openxmlformats.org/officeDocument/2006/relationships/hyperlink" Target="https://podminky.urs.cz/item/CS_URS_2024_01/113106143" TargetMode="External" /><Relationship Id="rId3" Type="http://schemas.openxmlformats.org/officeDocument/2006/relationships/hyperlink" Target="https://podminky.urs.cz/item/CS_URS_2024_01/113106144" TargetMode="External" /><Relationship Id="rId4" Type="http://schemas.openxmlformats.org/officeDocument/2006/relationships/hyperlink" Target="https://podminky.urs.cz/item/CS_URS_2024_01/113106242" TargetMode="External" /><Relationship Id="rId5" Type="http://schemas.openxmlformats.org/officeDocument/2006/relationships/hyperlink" Target="https://podminky.urs.cz/item/CS_URS_2024_01/113107162" TargetMode="External" /><Relationship Id="rId6" Type="http://schemas.openxmlformats.org/officeDocument/2006/relationships/hyperlink" Target="https://podminky.urs.cz/item/CS_URS_2024_01/113107166" TargetMode="External" /><Relationship Id="rId7" Type="http://schemas.openxmlformats.org/officeDocument/2006/relationships/hyperlink" Target="https://podminky.urs.cz/item/CS_URS_2024_01/113107182" TargetMode="External" /><Relationship Id="rId8" Type="http://schemas.openxmlformats.org/officeDocument/2006/relationships/hyperlink" Target="https://podminky.urs.cz/item/CS_URS_2024_01/113107331" TargetMode="External" /><Relationship Id="rId9" Type="http://schemas.openxmlformats.org/officeDocument/2006/relationships/hyperlink" Target="https://podminky.urs.cz/item/CS_URS_2024_01/113202111" TargetMode="External" /><Relationship Id="rId10" Type="http://schemas.openxmlformats.org/officeDocument/2006/relationships/hyperlink" Target="https://podminky.urs.cz/item/CS_URS_2024_01/113203111" TargetMode="External" /><Relationship Id="rId11" Type="http://schemas.openxmlformats.org/officeDocument/2006/relationships/hyperlink" Target="https://podminky.urs.cz/item/CS_URS_2024_01/113204111" TargetMode="External" /><Relationship Id="rId12" Type="http://schemas.openxmlformats.org/officeDocument/2006/relationships/hyperlink" Target="https://podminky.urs.cz/item/CS_URS_2024_01/121151103" TargetMode="External" /><Relationship Id="rId13" Type="http://schemas.openxmlformats.org/officeDocument/2006/relationships/hyperlink" Target="https://podminky.urs.cz/item/CS_URS_2024_01/121151113" TargetMode="External" /><Relationship Id="rId14" Type="http://schemas.openxmlformats.org/officeDocument/2006/relationships/hyperlink" Target="https://podminky.urs.cz/item/CS_URS_2024_01/122452204" TargetMode="External" /><Relationship Id="rId15" Type="http://schemas.openxmlformats.org/officeDocument/2006/relationships/hyperlink" Target="https://podminky.urs.cz/item/CS_URS_2024_01/131351100" TargetMode="External" /><Relationship Id="rId16" Type="http://schemas.openxmlformats.org/officeDocument/2006/relationships/hyperlink" Target="https://podminky.urs.cz/item/CS_URS_2024_01/132351103" TargetMode="External" /><Relationship Id="rId17" Type="http://schemas.openxmlformats.org/officeDocument/2006/relationships/hyperlink" Target="https://podminky.urs.cz/item/CS_URS_2024_01/132351251" TargetMode="External" /><Relationship Id="rId18" Type="http://schemas.openxmlformats.org/officeDocument/2006/relationships/hyperlink" Target="https://podminky.urs.cz/item/CS_URS_2024_01/162351104" TargetMode="External" /><Relationship Id="rId19" Type="http://schemas.openxmlformats.org/officeDocument/2006/relationships/hyperlink" Target="https://podminky.urs.cz/item/CS_URS_2024_01/162351124" TargetMode="External" /><Relationship Id="rId20" Type="http://schemas.openxmlformats.org/officeDocument/2006/relationships/hyperlink" Target="https://podminky.urs.cz/item/CS_URS_2024_01/162651112" TargetMode="External" /><Relationship Id="rId21" Type="http://schemas.openxmlformats.org/officeDocument/2006/relationships/hyperlink" Target="https://podminky.urs.cz/item/CS_URS_2024_01/162751137" TargetMode="External" /><Relationship Id="rId22" Type="http://schemas.openxmlformats.org/officeDocument/2006/relationships/hyperlink" Target="https://podminky.urs.cz/item/CS_URS_2024_01/162751139" TargetMode="External" /><Relationship Id="rId23" Type="http://schemas.openxmlformats.org/officeDocument/2006/relationships/hyperlink" Target="https://podminky.urs.cz/item/CS_URS_2024_01/167151101" TargetMode="External" /><Relationship Id="rId24" Type="http://schemas.openxmlformats.org/officeDocument/2006/relationships/hyperlink" Target="https://podminky.urs.cz/item/CS_URS_2024_01/167151102" TargetMode="External" /><Relationship Id="rId25" Type="http://schemas.openxmlformats.org/officeDocument/2006/relationships/hyperlink" Target="https://podminky.urs.cz/item/CS_URS_2024_01/171151103" TargetMode="External" /><Relationship Id="rId26" Type="http://schemas.openxmlformats.org/officeDocument/2006/relationships/hyperlink" Target="https://podminky.urs.cz/item/CS_URS_2024_01/171201231" TargetMode="External" /><Relationship Id="rId27" Type="http://schemas.openxmlformats.org/officeDocument/2006/relationships/hyperlink" Target="https://podminky.urs.cz/item/CS_URS_2024_01/171251201" TargetMode="External" /><Relationship Id="rId28" Type="http://schemas.openxmlformats.org/officeDocument/2006/relationships/hyperlink" Target="https://podminky.urs.cz/item/CS_URS_2024_01/174151101" TargetMode="External" /><Relationship Id="rId29" Type="http://schemas.openxmlformats.org/officeDocument/2006/relationships/hyperlink" Target="https://podminky.urs.cz/item/CS_URS_2024_01/175151101" TargetMode="External" /><Relationship Id="rId30" Type="http://schemas.openxmlformats.org/officeDocument/2006/relationships/hyperlink" Target="https://podminky.urs.cz/item/CS_URS_2024_01/181152302" TargetMode="External" /><Relationship Id="rId31" Type="http://schemas.openxmlformats.org/officeDocument/2006/relationships/hyperlink" Target="https://podminky.urs.cz/item/CS_URS_2024_01/181351003" TargetMode="External" /><Relationship Id="rId32" Type="http://schemas.openxmlformats.org/officeDocument/2006/relationships/hyperlink" Target="https://podminky.urs.cz/item/CS_URS_2024_01/181411131" TargetMode="External" /><Relationship Id="rId33" Type="http://schemas.openxmlformats.org/officeDocument/2006/relationships/hyperlink" Target="https://podminky.urs.cz/item/CS_URS_2024_01/181411132" TargetMode="External" /><Relationship Id="rId34" Type="http://schemas.openxmlformats.org/officeDocument/2006/relationships/hyperlink" Target="https://podminky.urs.cz/item/CS_URS_2024_01/182251101" TargetMode="External" /><Relationship Id="rId35" Type="http://schemas.openxmlformats.org/officeDocument/2006/relationships/hyperlink" Target="https://podminky.urs.cz/item/CS_URS_2024_01/182351023" TargetMode="External" /><Relationship Id="rId36" Type="http://schemas.openxmlformats.org/officeDocument/2006/relationships/hyperlink" Target="https://podminky.urs.cz/item/CS_URS_2024_01/211531111" TargetMode="External" /><Relationship Id="rId37" Type="http://schemas.openxmlformats.org/officeDocument/2006/relationships/hyperlink" Target="https://podminky.urs.cz/item/CS_URS_2024_01/212532111" TargetMode="External" /><Relationship Id="rId38" Type="http://schemas.openxmlformats.org/officeDocument/2006/relationships/hyperlink" Target="https://podminky.urs.cz/item/CS_URS_2024_01/212755214" TargetMode="External" /><Relationship Id="rId39" Type="http://schemas.openxmlformats.org/officeDocument/2006/relationships/hyperlink" Target="https://podminky.urs.cz/item/CS_URS_2024_01/451573111" TargetMode="External" /><Relationship Id="rId40" Type="http://schemas.openxmlformats.org/officeDocument/2006/relationships/hyperlink" Target="https://podminky.urs.cz/item/CS_URS_2024_01/452112112" TargetMode="External" /><Relationship Id="rId41" Type="http://schemas.openxmlformats.org/officeDocument/2006/relationships/hyperlink" Target="https://podminky.urs.cz/item/CS_URS_2024_01/452386111" TargetMode="External" /><Relationship Id="rId42" Type="http://schemas.openxmlformats.org/officeDocument/2006/relationships/hyperlink" Target="https://podminky.urs.cz/item/CS_URS_2024_01/564851011" TargetMode="External" /><Relationship Id="rId43" Type="http://schemas.openxmlformats.org/officeDocument/2006/relationships/hyperlink" Target="https://podminky.urs.cz/item/CS_URS_2024_01/564851111" TargetMode="External" /><Relationship Id="rId44" Type="http://schemas.openxmlformats.org/officeDocument/2006/relationships/hyperlink" Target="https://podminky.urs.cz/item/CS_URS_2024_01/564871011" TargetMode="External" /><Relationship Id="rId45" Type="http://schemas.openxmlformats.org/officeDocument/2006/relationships/hyperlink" Target="https://podminky.urs.cz/item/CS_URS_2024_01/565135121" TargetMode="External" /><Relationship Id="rId46" Type="http://schemas.openxmlformats.org/officeDocument/2006/relationships/hyperlink" Target="https://podminky.urs.cz/item/CS_URS_2024_01/565155111" TargetMode="External" /><Relationship Id="rId47" Type="http://schemas.openxmlformats.org/officeDocument/2006/relationships/hyperlink" Target="https://podminky.urs.cz/item/CS_URS_2024_01/565155121" TargetMode="External" /><Relationship Id="rId48" Type="http://schemas.openxmlformats.org/officeDocument/2006/relationships/hyperlink" Target="https://podminky.urs.cz/item/CS_URS_2024_01/573211107" TargetMode="External" /><Relationship Id="rId49" Type="http://schemas.openxmlformats.org/officeDocument/2006/relationships/hyperlink" Target="https://podminky.urs.cz/item/CS_URS_2024_01/577134121" TargetMode="External" /><Relationship Id="rId50" Type="http://schemas.openxmlformats.org/officeDocument/2006/relationships/hyperlink" Target="https://podminky.urs.cz/item/CS_URS_2024_01/577144111" TargetMode="External" /><Relationship Id="rId51" Type="http://schemas.openxmlformats.org/officeDocument/2006/relationships/hyperlink" Target="https://podminky.urs.cz/item/CS_URS_2024_01/577144121" TargetMode="External" /><Relationship Id="rId52" Type="http://schemas.openxmlformats.org/officeDocument/2006/relationships/hyperlink" Target="https://podminky.urs.cz/item/CS_URS_2024_01/596211110" TargetMode="External" /><Relationship Id="rId53" Type="http://schemas.openxmlformats.org/officeDocument/2006/relationships/hyperlink" Target="https://podminky.urs.cz/item/CS_URS_2024_01/596211111" TargetMode="External" /><Relationship Id="rId54" Type="http://schemas.openxmlformats.org/officeDocument/2006/relationships/hyperlink" Target="https://podminky.urs.cz/item/CS_URS_2024_01/596211210" TargetMode="External" /><Relationship Id="rId55" Type="http://schemas.openxmlformats.org/officeDocument/2006/relationships/hyperlink" Target="https://podminky.urs.cz/item/CS_URS_2024_01/871313121" TargetMode="External" /><Relationship Id="rId56" Type="http://schemas.openxmlformats.org/officeDocument/2006/relationships/hyperlink" Target="https://podminky.urs.cz/item/CS_URS_2024_01/877395121" TargetMode="External" /><Relationship Id="rId57" Type="http://schemas.openxmlformats.org/officeDocument/2006/relationships/hyperlink" Target="https://podminky.urs.cz/item/CS_URS_2024_01/890411851" TargetMode="External" /><Relationship Id="rId58" Type="http://schemas.openxmlformats.org/officeDocument/2006/relationships/hyperlink" Target="https://podminky.urs.cz/item/CS_URS_2024_01/895941301" TargetMode="External" /><Relationship Id="rId59" Type="http://schemas.openxmlformats.org/officeDocument/2006/relationships/hyperlink" Target="https://podminky.urs.cz/item/CS_URS_2024_01/895941313" TargetMode="External" /><Relationship Id="rId60" Type="http://schemas.openxmlformats.org/officeDocument/2006/relationships/hyperlink" Target="https://podminky.urs.cz/item/CS_URS_2024_01/895941323" TargetMode="External" /><Relationship Id="rId61" Type="http://schemas.openxmlformats.org/officeDocument/2006/relationships/hyperlink" Target="https://podminky.urs.cz/item/CS_URS_2024_01/899202211" TargetMode="External" /><Relationship Id="rId62" Type="http://schemas.openxmlformats.org/officeDocument/2006/relationships/hyperlink" Target="https://podminky.urs.cz/item/CS_URS_2024_01/899204112" TargetMode="External" /><Relationship Id="rId63" Type="http://schemas.openxmlformats.org/officeDocument/2006/relationships/hyperlink" Target="https://podminky.urs.cz/item/CS_URS_2024_01/912211111" TargetMode="External" /><Relationship Id="rId64" Type="http://schemas.openxmlformats.org/officeDocument/2006/relationships/hyperlink" Target="https://podminky.urs.cz/item/CS_URS_2024_01/914111111" TargetMode="External" /><Relationship Id="rId65" Type="http://schemas.openxmlformats.org/officeDocument/2006/relationships/hyperlink" Target="https://podminky.urs.cz/item/CS_URS_2024_01/914511112" TargetMode="External" /><Relationship Id="rId66" Type="http://schemas.openxmlformats.org/officeDocument/2006/relationships/hyperlink" Target="https://podminky.urs.cz/item/CS_URS_2024_01/915211112" TargetMode="External" /><Relationship Id="rId67" Type="http://schemas.openxmlformats.org/officeDocument/2006/relationships/hyperlink" Target="https://podminky.urs.cz/item/CS_URS_2024_01/915211116" TargetMode="External" /><Relationship Id="rId68" Type="http://schemas.openxmlformats.org/officeDocument/2006/relationships/hyperlink" Target="https://podminky.urs.cz/item/CS_URS_2024_01/915231112" TargetMode="External" /><Relationship Id="rId69" Type="http://schemas.openxmlformats.org/officeDocument/2006/relationships/hyperlink" Target="https://podminky.urs.cz/item/CS_URS_2024_01/915611111" TargetMode="External" /><Relationship Id="rId70" Type="http://schemas.openxmlformats.org/officeDocument/2006/relationships/hyperlink" Target="https://podminky.urs.cz/item/CS_URS_2024_01/915621111" TargetMode="External" /><Relationship Id="rId71" Type="http://schemas.openxmlformats.org/officeDocument/2006/relationships/hyperlink" Target="https://podminky.urs.cz/item/CS_URS_2024_01/916111113" TargetMode="External" /><Relationship Id="rId72" Type="http://schemas.openxmlformats.org/officeDocument/2006/relationships/hyperlink" Target="https://podminky.urs.cz/item/CS_URS_2024_01/916131213" TargetMode="External" /><Relationship Id="rId73" Type="http://schemas.openxmlformats.org/officeDocument/2006/relationships/hyperlink" Target="https://podminky.urs.cz/item/CS_URS_2024_01/916132113" TargetMode="External" /><Relationship Id="rId74" Type="http://schemas.openxmlformats.org/officeDocument/2006/relationships/hyperlink" Target="https://podminky.urs.cz/item/CS_URS_2024_01/916331112" TargetMode="External" /><Relationship Id="rId75" Type="http://schemas.openxmlformats.org/officeDocument/2006/relationships/hyperlink" Target="https://podminky.urs.cz/item/CS_URS_2024_01/916991121" TargetMode="External" /><Relationship Id="rId76" Type="http://schemas.openxmlformats.org/officeDocument/2006/relationships/hyperlink" Target="https://podminky.urs.cz/item/CS_URS_2024_01/919731122" TargetMode="External" /><Relationship Id="rId77" Type="http://schemas.openxmlformats.org/officeDocument/2006/relationships/hyperlink" Target="https://podminky.urs.cz/item/CS_URS_2024_01/919732211" TargetMode="External" /><Relationship Id="rId78" Type="http://schemas.openxmlformats.org/officeDocument/2006/relationships/hyperlink" Target="https://podminky.urs.cz/item/CS_URS_2024_01/919735112" TargetMode="External" /><Relationship Id="rId79" Type="http://schemas.openxmlformats.org/officeDocument/2006/relationships/hyperlink" Target="https://podminky.urs.cz/item/CS_URS_2024_01/938908411" TargetMode="External" /><Relationship Id="rId80" Type="http://schemas.openxmlformats.org/officeDocument/2006/relationships/hyperlink" Target="https://podminky.urs.cz/item/CS_URS_2024_01/938909311" TargetMode="External" /><Relationship Id="rId81" Type="http://schemas.openxmlformats.org/officeDocument/2006/relationships/hyperlink" Target="https://podminky.urs.cz/item/CS_URS_2024_01/966006132" TargetMode="External" /><Relationship Id="rId82" Type="http://schemas.openxmlformats.org/officeDocument/2006/relationships/hyperlink" Target="https://podminky.urs.cz/item/CS_URS_2024_01/966006211" TargetMode="External" /><Relationship Id="rId83" Type="http://schemas.openxmlformats.org/officeDocument/2006/relationships/hyperlink" Target="https://podminky.urs.cz/item/CS_URS_2024_01/979024443" TargetMode="External" /><Relationship Id="rId84" Type="http://schemas.openxmlformats.org/officeDocument/2006/relationships/hyperlink" Target="https://podminky.urs.cz/item/CS_URS_2024_01/979054441" TargetMode="External" /><Relationship Id="rId85" Type="http://schemas.openxmlformats.org/officeDocument/2006/relationships/hyperlink" Target="https://podminky.urs.cz/item/CS_URS_2024_01/979054451" TargetMode="External" /><Relationship Id="rId86" Type="http://schemas.openxmlformats.org/officeDocument/2006/relationships/hyperlink" Target="https://podminky.urs.cz/item/CS_URS_2024_01/979094441" TargetMode="External" /><Relationship Id="rId87" Type="http://schemas.openxmlformats.org/officeDocument/2006/relationships/hyperlink" Target="https://podminky.urs.cz/item/CS_URS_2024_01/997221551" TargetMode="External" /><Relationship Id="rId88" Type="http://schemas.openxmlformats.org/officeDocument/2006/relationships/hyperlink" Target="https://podminky.urs.cz/item/CS_URS_2024_01/997221559" TargetMode="External" /><Relationship Id="rId89" Type="http://schemas.openxmlformats.org/officeDocument/2006/relationships/hyperlink" Target="https://podminky.urs.cz/item/CS_URS_2024_01/997221561" TargetMode="External" /><Relationship Id="rId90" Type="http://schemas.openxmlformats.org/officeDocument/2006/relationships/hyperlink" Target="https://podminky.urs.cz/item/CS_URS_2024_01/997221569" TargetMode="External" /><Relationship Id="rId91" Type="http://schemas.openxmlformats.org/officeDocument/2006/relationships/hyperlink" Target="https://podminky.urs.cz/item/CS_URS_2024_01/997221571" TargetMode="External" /><Relationship Id="rId92" Type="http://schemas.openxmlformats.org/officeDocument/2006/relationships/hyperlink" Target="https://podminky.urs.cz/item/CS_URS_2024_01/997221579" TargetMode="External" /><Relationship Id="rId93" Type="http://schemas.openxmlformats.org/officeDocument/2006/relationships/hyperlink" Target="https://podminky.urs.cz/item/CS_URS_2024_01/997221861" TargetMode="External" /><Relationship Id="rId94" Type="http://schemas.openxmlformats.org/officeDocument/2006/relationships/hyperlink" Target="https://podminky.urs.cz/item/CS_URS_2024_01/997221873" TargetMode="External" /><Relationship Id="rId95" Type="http://schemas.openxmlformats.org/officeDocument/2006/relationships/hyperlink" Target="https://podminky.urs.cz/item/CS_URS_2024_01/997221875" TargetMode="External" /><Relationship Id="rId96" Type="http://schemas.openxmlformats.org/officeDocument/2006/relationships/hyperlink" Target="https://podminky.urs.cz/item/CS_URS_2024_01/998225111" TargetMode="External" /><Relationship Id="rId97" Type="http://schemas.openxmlformats.org/officeDocument/2006/relationships/hyperlink" Target="https://podminky.urs.cz/item/CS_URS_2024_01/012103000" TargetMode="External" /><Relationship Id="rId98" Type="http://schemas.openxmlformats.org/officeDocument/2006/relationships/hyperlink" Target="https://podminky.urs.cz/item/CS_URS_2024_01/012303000" TargetMode="External" /><Relationship Id="rId99" Type="http://schemas.openxmlformats.org/officeDocument/2006/relationships/hyperlink" Target="https://podminky.urs.cz/item/CS_URS_2024_01/012403000" TargetMode="External" /><Relationship Id="rId100" Type="http://schemas.openxmlformats.org/officeDocument/2006/relationships/hyperlink" Target="https://podminky.urs.cz/item/CS_URS_2024_01/013254000" TargetMode="External" /><Relationship Id="rId101" Type="http://schemas.openxmlformats.org/officeDocument/2006/relationships/hyperlink" Target="https://podminky.urs.cz/item/CS_URS_2024_01/032103000" TargetMode="External" /><Relationship Id="rId102" Type="http://schemas.openxmlformats.org/officeDocument/2006/relationships/hyperlink" Target="https://podminky.urs.cz/item/CS_URS_2024_01/034503000" TargetMode="External" /><Relationship Id="rId103" Type="http://schemas.openxmlformats.org/officeDocument/2006/relationships/hyperlink" Target="https://podminky.urs.cz/item/CS_URS_2024_01/039103000" TargetMode="External" /><Relationship Id="rId104" Type="http://schemas.openxmlformats.org/officeDocument/2006/relationships/hyperlink" Target="https://podminky.urs.cz/item/CS_URS_2024_01/043154000" TargetMode="External" /><Relationship Id="rId105" Type="http://schemas.openxmlformats.org/officeDocument/2006/relationships/hyperlink" Target="https://podminky.urs.cz/item/CS_URS_2024_01/094002000" TargetMode="External" /><Relationship Id="rId10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2024_05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SILNICE III/0223, DĚLNICKÁ ULICE VE KDYNI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Kdyně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Kdyně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Jaroslav Rojt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Jan Leinhäupel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'101 - KOMUNIKACE'!P94</f>
        <v>0</v>
      </c>
      <c r="AV55" s="122">
        <f>'101 - KOMUNIKACE'!J33</f>
        <v>0</v>
      </c>
      <c r="AW55" s="122">
        <f>'101 - KOMUNIKACE'!J34</f>
        <v>0</v>
      </c>
      <c r="AX55" s="122">
        <f>'101 - KOMUNIKACE'!J35</f>
        <v>0</v>
      </c>
      <c r="AY55" s="122">
        <f>'101 - KOMUNIKACE'!J36</f>
        <v>0</v>
      </c>
      <c r="AZ55" s="122">
        <f>'101 - KOMUNIKACE'!F33</f>
        <v>0</v>
      </c>
      <c r="BA55" s="122">
        <f>'101 - KOMUNIKACE'!F34</f>
        <v>0</v>
      </c>
      <c r="BB55" s="122">
        <f>'101 - KOMUNIKACE'!F35</f>
        <v>0</v>
      </c>
      <c r="BC55" s="122">
        <f>'101 - KOMUNIKACE'!F36</f>
        <v>0</v>
      </c>
      <c r="BD55" s="124">
        <f>'101 - KOMUNIKACE'!F37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82</v>
      </c>
      <c r="CM55" s="125" t="s">
        <v>83</v>
      </c>
    </row>
    <row r="56" s="7" customFormat="1" ht="16.5" customHeight="1">
      <c r="A56" s="113" t="s">
        <v>76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'102 - CHODNÍKY A PARKOVAC...'!J30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'102 - CHODNÍKY A PARKOVAC...'!P93</f>
        <v>0</v>
      </c>
      <c r="AV56" s="122">
        <f>'102 - CHODNÍKY A PARKOVAC...'!J33</f>
        <v>0</v>
      </c>
      <c r="AW56" s="122">
        <f>'102 - CHODNÍKY A PARKOVAC...'!J34</f>
        <v>0</v>
      </c>
      <c r="AX56" s="122">
        <f>'102 - CHODNÍKY A PARKOVAC...'!J35</f>
        <v>0</v>
      </c>
      <c r="AY56" s="122">
        <f>'102 - CHODNÍKY A PARKOVAC...'!J36</f>
        <v>0</v>
      </c>
      <c r="AZ56" s="122">
        <f>'102 - CHODNÍKY A PARKOVAC...'!F33</f>
        <v>0</v>
      </c>
      <c r="BA56" s="122">
        <f>'102 - CHODNÍKY A PARKOVAC...'!F34</f>
        <v>0</v>
      </c>
      <c r="BB56" s="122">
        <f>'102 - CHODNÍKY A PARKOVAC...'!F35</f>
        <v>0</v>
      </c>
      <c r="BC56" s="122">
        <f>'102 - CHODNÍKY A PARKOVAC...'!F36</f>
        <v>0</v>
      </c>
      <c r="BD56" s="124">
        <f>'102 - CHODNÍKY A PARKOVAC...'!F37</f>
        <v>0</v>
      </c>
      <c r="BE56" s="7"/>
      <c r="BT56" s="125" t="s">
        <v>80</v>
      </c>
      <c r="BV56" s="125" t="s">
        <v>74</v>
      </c>
      <c r="BW56" s="125" t="s">
        <v>86</v>
      </c>
      <c r="BX56" s="125" t="s">
        <v>5</v>
      </c>
      <c r="CL56" s="125" t="s">
        <v>87</v>
      </c>
      <c r="CM56" s="125" t="s">
        <v>83</v>
      </c>
    </row>
    <row r="57" s="7" customFormat="1" ht="24.75" customHeight="1">
      <c r="A57" s="113" t="s">
        <v>76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'405 - REZERVNÍ CHRÁNIČKA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'405 - REZERVNÍ CHRÁNIČKA ...'!P81</f>
        <v>0</v>
      </c>
      <c r="AV57" s="127">
        <f>'405 - REZERVNÍ CHRÁNIČKA ...'!J33</f>
        <v>0</v>
      </c>
      <c r="AW57" s="127">
        <f>'405 - REZERVNÍ CHRÁNIČKA ...'!J34</f>
        <v>0</v>
      </c>
      <c r="AX57" s="127">
        <f>'405 - REZERVNÍ CHRÁNIČKA ...'!J35</f>
        <v>0</v>
      </c>
      <c r="AY57" s="127">
        <f>'405 - REZERVNÍ CHRÁNIČKA ...'!J36</f>
        <v>0</v>
      </c>
      <c r="AZ57" s="127">
        <f>'405 - REZERVNÍ CHRÁNIČKA ...'!F33</f>
        <v>0</v>
      </c>
      <c r="BA57" s="127">
        <f>'405 - REZERVNÍ CHRÁNIČKA ...'!F34</f>
        <v>0</v>
      </c>
      <c r="BB57" s="127">
        <f>'405 - REZERVNÍ CHRÁNIČKA ...'!F35</f>
        <v>0</v>
      </c>
      <c r="BC57" s="127">
        <f>'405 - REZERVNÍ CHRÁNIČKA ...'!F36</f>
        <v>0</v>
      </c>
      <c r="BD57" s="129">
        <f>'405 - REZERVNÍ CHRÁNIČKA ...'!F37</f>
        <v>0</v>
      </c>
      <c r="BE57" s="7"/>
      <c r="BT57" s="125" t="s">
        <v>80</v>
      </c>
      <c r="BV57" s="125" t="s">
        <v>74</v>
      </c>
      <c r="BW57" s="125" t="s">
        <v>90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maYQohwSfgu8n4eMGTikwy6p2beyyVGbaOFL/SocbNOwOF4RznFts57xQsof7oekUvjfAWxwHo0bwDWYK2X+JQ==" hashValue="GXtUN4JSDN7/0OsR8JGzqa4CJRYYXbfVeSpjTbrF16xcb/IPorl8AcmNGlhn9lN77/GDURMccqhAXQTNnscKi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01 - KOMUNIKACE'!C2" display="/"/>
    <hyperlink ref="A56" location="'102 - CHODNÍKY A PARKOVAC...'!C2" display="/"/>
    <hyperlink ref="A57" location="'405 - REZERVNÍ CHRÁNIČK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SILNICE III/0223, DĚLNICKÁ ULICE VE KDYNI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94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ROUND((SUM(BE94:BE588)),  2)</f>
        <v>0</v>
      </c>
      <c r="G33" s="40"/>
      <c r="H33" s="40"/>
      <c r="I33" s="150">
        <v>0.20999999999999999</v>
      </c>
      <c r="J33" s="149">
        <f>ROUND(((SUM(BE94:BE588))*I33),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ROUND((SUM(BF94:BF588)),  2)</f>
        <v>0</v>
      </c>
      <c r="G34" s="40"/>
      <c r="H34" s="40"/>
      <c r="I34" s="150">
        <v>0.12</v>
      </c>
      <c r="J34" s="149">
        <f>ROUND(((SUM(BF94:BF588))*I34),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ROUND((SUM(BG94:BG588)),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ROUND((SUM(BH94:BH588)),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ROUND((SUM(BI94:BI588)),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SILNICE III/0223, DĚLNICKÁ ULICE VE KDYNI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101 -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Kdyně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J95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J202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J218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J233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J260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J346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6"/>
      <c r="J67" s="177">
        <f>J492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J543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108</v>
      </c>
      <c r="E69" s="170"/>
      <c r="F69" s="170"/>
      <c r="G69" s="170"/>
      <c r="H69" s="170"/>
      <c r="I69" s="170"/>
      <c r="J69" s="171">
        <f>J546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109</v>
      </c>
      <c r="E70" s="176"/>
      <c r="F70" s="176"/>
      <c r="G70" s="176"/>
      <c r="H70" s="176"/>
      <c r="I70" s="176"/>
      <c r="J70" s="177">
        <f>J547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110</v>
      </c>
      <c r="E71" s="176"/>
      <c r="F71" s="176"/>
      <c r="G71" s="176"/>
      <c r="H71" s="176"/>
      <c r="I71" s="176"/>
      <c r="J71" s="177">
        <f>J560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111</v>
      </c>
      <c r="E72" s="176"/>
      <c r="F72" s="176"/>
      <c r="G72" s="176"/>
      <c r="H72" s="176"/>
      <c r="I72" s="176"/>
      <c r="J72" s="177">
        <f>J572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112</v>
      </c>
      <c r="E73" s="176"/>
      <c r="F73" s="176"/>
      <c r="G73" s="176"/>
      <c r="H73" s="176"/>
      <c r="I73" s="176"/>
      <c r="J73" s="177">
        <f>J576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113</v>
      </c>
      <c r="E74" s="176"/>
      <c r="F74" s="176"/>
      <c r="G74" s="176"/>
      <c r="H74" s="176"/>
      <c r="I74" s="176"/>
      <c r="J74" s="177">
        <f>J580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114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62" t="str">
        <f>E7</f>
        <v>REKONSTRUKCE SILNICE III/0223, DĚLNICKÁ ULICE VE KDYNI</v>
      </c>
      <c r="F84" s="34"/>
      <c r="G84" s="34"/>
      <c r="H84" s="34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92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101 - KOMUNIKACE</v>
      </c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Kdyně</v>
      </c>
      <c r="G88" s="42"/>
      <c r="H88" s="42"/>
      <c r="I88" s="34" t="s">
        <v>23</v>
      </c>
      <c r="J88" s="74" t="str">
        <f>IF(J12="","",J12)</f>
        <v>21. 2. 2024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>SÚS Plzeňského kraje p.o.</v>
      </c>
      <c r="G90" s="42"/>
      <c r="H90" s="42"/>
      <c r="I90" s="34" t="s">
        <v>31</v>
      </c>
      <c r="J90" s="38" t="str">
        <f>E21</f>
        <v>Ing. Jaroslav Rojt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IF(E18="","",E18)</f>
        <v>Vyplň údaj</v>
      </c>
      <c r="G91" s="42"/>
      <c r="H91" s="42"/>
      <c r="I91" s="34" t="s">
        <v>34</v>
      </c>
      <c r="J91" s="38" t="str">
        <f>E24</f>
        <v>Jan Leinhäupel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9"/>
      <c r="B93" s="180"/>
      <c r="C93" s="181" t="s">
        <v>115</v>
      </c>
      <c r="D93" s="182" t="s">
        <v>57</v>
      </c>
      <c r="E93" s="182" t="s">
        <v>53</v>
      </c>
      <c r="F93" s="182" t="s">
        <v>54</v>
      </c>
      <c r="G93" s="182" t="s">
        <v>116</v>
      </c>
      <c r="H93" s="182" t="s">
        <v>117</v>
      </c>
      <c r="I93" s="182" t="s">
        <v>118</v>
      </c>
      <c r="J93" s="182" t="s">
        <v>97</v>
      </c>
      <c r="K93" s="183" t="s">
        <v>119</v>
      </c>
      <c r="L93" s="184"/>
      <c r="M93" s="94" t="s">
        <v>19</v>
      </c>
      <c r="N93" s="95" t="s">
        <v>42</v>
      </c>
      <c r="O93" s="95" t="s">
        <v>120</v>
      </c>
      <c r="P93" s="95" t="s">
        <v>121</v>
      </c>
      <c r="Q93" s="95" t="s">
        <v>122</v>
      </c>
      <c r="R93" s="95" t="s">
        <v>123</v>
      </c>
      <c r="S93" s="95" t="s">
        <v>124</v>
      </c>
      <c r="T93" s="96" t="s">
        <v>125</v>
      </c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</row>
    <row r="94" s="2" customFormat="1" ht="22.8" customHeight="1">
      <c r="A94" s="40"/>
      <c r="B94" s="41"/>
      <c r="C94" s="101" t="s">
        <v>126</v>
      </c>
      <c r="D94" s="42"/>
      <c r="E94" s="42"/>
      <c r="F94" s="42"/>
      <c r="G94" s="42"/>
      <c r="H94" s="42"/>
      <c r="I94" s="42"/>
      <c r="J94" s="185">
        <f>BK94</f>
        <v>0</v>
      </c>
      <c r="K94" s="42"/>
      <c r="L94" s="46"/>
      <c r="M94" s="97"/>
      <c r="N94" s="186"/>
      <c r="O94" s="98"/>
      <c r="P94" s="187">
        <f>P95+P546</f>
        <v>0</v>
      </c>
      <c r="Q94" s="98"/>
      <c r="R94" s="187">
        <f>R95+R546</f>
        <v>1756.1152907000001</v>
      </c>
      <c r="S94" s="98"/>
      <c r="T94" s="188">
        <f>T95+T546</f>
        <v>4954.8550000000005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98</v>
      </c>
      <c r="BK94" s="189">
        <f>BK95+BK546</f>
        <v>0</v>
      </c>
    </row>
    <row r="95" s="12" customFormat="1" ht="25.92" customHeight="1">
      <c r="A95" s="12"/>
      <c r="B95" s="190"/>
      <c r="C95" s="191"/>
      <c r="D95" s="192" t="s">
        <v>71</v>
      </c>
      <c r="E95" s="193" t="s">
        <v>127</v>
      </c>
      <c r="F95" s="193" t="s">
        <v>128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P96+P202+P218+P233+P260+P346+P492+P543</f>
        <v>0</v>
      </c>
      <c r="Q95" s="198"/>
      <c r="R95" s="199">
        <f>R96+R202+R218+R233+R260+R346+R492+R543</f>
        <v>1756.1152907000001</v>
      </c>
      <c r="S95" s="198"/>
      <c r="T95" s="200">
        <f>T96+T202+T218+T233+T260+T346+T492+T543</f>
        <v>4954.8550000000005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72</v>
      </c>
      <c r="AY95" s="201" t="s">
        <v>129</v>
      </c>
      <c r="BK95" s="203">
        <f>BK96+BK202+BK218+BK233+BK260+BK346+BK492+BK543</f>
        <v>0</v>
      </c>
    </row>
    <row r="96" s="12" customFormat="1" ht="22.8" customHeight="1">
      <c r="A96" s="12"/>
      <c r="B96" s="190"/>
      <c r="C96" s="191"/>
      <c r="D96" s="192" t="s">
        <v>71</v>
      </c>
      <c r="E96" s="204" t="s">
        <v>80</v>
      </c>
      <c r="F96" s="204" t="s">
        <v>130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SUM(P97:P201)</f>
        <v>0</v>
      </c>
      <c r="Q96" s="198"/>
      <c r="R96" s="199">
        <f>SUM(R97:R201)</f>
        <v>1572.5</v>
      </c>
      <c r="S96" s="198"/>
      <c r="T96" s="200">
        <f>SUM(T97:T201)</f>
        <v>4878.3249999999998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71</v>
      </c>
      <c r="AU96" s="202" t="s">
        <v>80</v>
      </c>
      <c r="AY96" s="201" t="s">
        <v>129</v>
      </c>
      <c r="BK96" s="203">
        <f>SUM(BK97:BK201)</f>
        <v>0</v>
      </c>
    </row>
    <row r="97" s="2" customFormat="1" ht="37.8" customHeight="1">
      <c r="A97" s="40"/>
      <c r="B97" s="41"/>
      <c r="C97" s="206" t="s">
        <v>80</v>
      </c>
      <c r="D97" s="206" t="s">
        <v>131</v>
      </c>
      <c r="E97" s="207" t="s">
        <v>132</v>
      </c>
      <c r="F97" s="208" t="s">
        <v>133</v>
      </c>
      <c r="G97" s="209" t="s">
        <v>134</v>
      </c>
      <c r="H97" s="210">
        <v>5595</v>
      </c>
      <c r="I97" s="211"/>
      <c r="J97" s="212">
        <f>ROUND(I97*H97,2)</f>
        <v>0</v>
      </c>
      <c r="K97" s="208" t="s">
        <v>135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0.62</v>
      </c>
      <c r="T97" s="216">
        <f>S97*H97</f>
        <v>3468.9000000000001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136</v>
      </c>
      <c r="AT97" s="217" t="s">
        <v>131</v>
      </c>
      <c r="AU97" s="217" t="s">
        <v>83</v>
      </c>
      <c r="AY97" s="19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136</v>
      </c>
      <c r="BM97" s="217" t="s">
        <v>137</v>
      </c>
    </row>
    <row r="98" s="2" customFormat="1">
      <c r="A98" s="40"/>
      <c r="B98" s="41"/>
      <c r="C98" s="42"/>
      <c r="D98" s="219" t="s">
        <v>138</v>
      </c>
      <c r="E98" s="42"/>
      <c r="F98" s="220" t="s">
        <v>139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83</v>
      </c>
    </row>
    <row r="99" s="13" customFormat="1">
      <c r="A99" s="13"/>
      <c r="B99" s="224"/>
      <c r="C99" s="225"/>
      <c r="D99" s="226" t="s">
        <v>140</v>
      </c>
      <c r="E99" s="227" t="s">
        <v>19</v>
      </c>
      <c r="F99" s="228" t="s">
        <v>141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140</v>
      </c>
      <c r="AU99" s="234" t="s">
        <v>83</v>
      </c>
      <c r="AV99" s="13" t="s">
        <v>80</v>
      </c>
      <c r="AW99" s="13" t="s">
        <v>33</v>
      </c>
      <c r="AX99" s="13" t="s">
        <v>72</v>
      </c>
      <c r="AY99" s="234" t="s">
        <v>129</v>
      </c>
    </row>
    <row r="100" s="14" customFormat="1">
      <c r="A100" s="14"/>
      <c r="B100" s="235"/>
      <c r="C100" s="236"/>
      <c r="D100" s="226" t="s">
        <v>140</v>
      </c>
      <c r="E100" s="237" t="s">
        <v>19</v>
      </c>
      <c r="F100" s="238" t="s">
        <v>142</v>
      </c>
      <c r="G100" s="236"/>
      <c r="H100" s="239">
        <v>5595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140</v>
      </c>
      <c r="AU100" s="245" t="s">
        <v>83</v>
      </c>
      <c r="AV100" s="14" t="s">
        <v>83</v>
      </c>
      <c r="AW100" s="14" t="s">
        <v>33</v>
      </c>
      <c r="AX100" s="14" t="s">
        <v>80</v>
      </c>
      <c r="AY100" s="245" t="s">
        <v>129</v>
      </c>
    </row>
    <row r="101" s="2" customFormat="1" ht="33" customHeight="1">
      <c r="A101" s="40"/>
      <c r="B101" s="41"/>
      <c r="C101" s="206" t="s">
        <v>83</v>
      </c>
      <c r="D101" s="206" t="s">
        <v>131</v>
      </c>
      <c r="E101" s="207" t="s">
        <v>143</v>
      </c>
      <c r="F101" s="208" t="s">
        <v>144</v>
      </c>
      <c r="G101" s="209" t="s">
        <v>134</v>
      </c>
      <c r="H101" s="210">
        <v>5595</v>
      </c>
      <c r="I101" s="211"/>
      <c r="J101" s="212">
        <f>ROUND(I101*H101,2)</f>
        <v>0</v>
      </c>
      <c r="K101" s="208" t="s">
        <v>135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0.22</v>
      </c>
      <c r="T101" s="216">
        <f>S101*H101</f>
        <v>1230.9000000000001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136</v>
      </c>
      <c r="AT101" s="217" t="s">
        <v>131</v>
      </c>
      <c r="AU101" s="217" t="s">
        <v>83</v>
      </c>
      <c r="AY101" s="19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136</v>
      </c>
      <c r="BM101" s="217" t="s">
        <v>145</v>
      </c>
    </row>
    <row r="102" s="2" customFormat="1">
      <c r="A102" s="40"/>
      <c r="B102" s="41"/>
      <c r="C102" s="42"/>
      <c r="D102" s="219" t="s">
        <v>138</v>
      </c>
      <c r="E102" s="42"/>
      <c r="F102" s="220" t="s">
        <v>146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83</v>
      </c>
    </row>
    <row r="103" s="13" customFormat="1">
      <c r="A103" s="13"/>
      <c r="B103" s="224"/>
      <c r="C103" s="225"/>
      <c r="D103" s="226" t="s">
        <v>140</v>
      </c>
      <c r="E103" s="227" t="s">
        <v>19</v>
      </c>
      <c r="F103" s="228" t="s">
        <v>147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140</v>
      </c>
      <c r="AU103" s="234" t="s">
        <v>83</v>
      </c>
      <c r="AV103" s="13" t="s">
        <v>80</v>
      </c>
      <c r="AW103" s="13" t="s">
        <v>33</v>
      </c>
      <c r="AX103" s="13" t="s">
        <v>72</v>
      </c>
      <c r="AY103" s="234" t="s">
        <v>129</v>
      </c>
    </row>
    <row r="104" s="14" customFormat="1">
      <c r="A104" s="14"/>
      <c r="B104" s="235"/>
      <c r="C104" s="236"/>
      <c r="D104" s="226" t="s">
        <v>140</v>
      </c>
      <c r="E104" s="237" t="s">
        <v>19</v>
      </c>
      <c r="F104" s="238" t="s">
        <v>142</v>
      </c>
      <c r="G104" s="236"/>
      <c r="H104" s="239">
        <v>5595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140</v>
      </c>
      <c r="AU104" s="245" t="s">
        <v>83</v>
      </c>
      <c r="AV104" s="14" t="s">
        <v>83</v>
      </c>
      <c r="AW104" s="14" t="s">
        <v>33</v>
      </c>
      <c r="AX104" s="14" t="s">
        <v>80</v>
      </c>
      <c r="AY104" s="245" t="s">
        <v>129</v>
      </c>
    </row>
    <row r="105" s="2" customFormat="1" ht="24.15" customHeight="1">
      <c r="A105" s="40"/>
      <c r="B105" s="41"/>
      <c r="C105" s="206" t="s">
        <v>148</v>
      </c>
      <c r="D105" s="206" t="s">
        <v>131</v>
      </c>
      <c r="E105" s="207" t="s">
        <v>149</v>
      </c>
      <c r="F105" s="208" t="s">
        <v>150</v>
      </c>
      <c r="G105" s="209" t="s">
        <v>151</v>
      </c>
      <c r="H105" s="210">
        <v>518</v>
      </c>
      <c r="I105" s="211"/>
      <c r="J105" s="212">
        <f>ROUND(I105*H105,2)</f>
        <v>0</v>
      </c>
      <c r="K105" s="208" t="s">
        <v>135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0.20499999999999999</v>
      </c>
      <c r="T105" s="216">
        <f>S105*H105</f>
        <v>106.19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83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136</v>
      </c>
      <c r="BM105" s="217" t="s">
        <v>152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153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83</v>
      </c>
    </row>
    <row r="107" s="14" customFormat="1">
      <c r="A107" s="14"/>
      <c r="B107" s="235"/>
      <c r="C107" s="236"/>
      <c r="D107" s="226" t="s">
        <v>140</v>
      </c>
      <c r="E107" s="237" t="s">
        <v>19</v>
      </c>
      <c r="F107" s="238" t="s">
        <v>154</v>
      </c>
      <c r="G107" s="236"/>
      <c r="H107" s="239">
        <v>228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140</v>
      </c>
      <c r="AU107" s="245" t="s">
        <v>83</v>
      </c>
      <c r="AV107" s="14" t="s">
        <v>83</v>
      </c>
      <c r="AW107" s="14" t="s">
        <v>33</v>
      </c>
      <c r="AX107" s="14" t="s">
        <v>72</v>
      </c>
      <c r="AY107" s="245" t="s">
        <v>129</v>
      </c>
    </row>
    <row r="108" s="14" customFormat="1">
      <c r="A108" s="14"/>
      <c r="B108" s="235"/>
      <c r="C108" s="236"/>
      <c r="D108" s="226" t="s">
        <v>140</v>
      </c>
      <c r="E108" s="237" t="s">
        <v>19</v>
      </c>
      <c r="F108" s="238" t="s">
        <v>155</v>
      </c>
      <c r="G108" s="236"/>
      <c r="H108" s="239">
        <v>290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140</v>
      </c>
      <c r="AU108" s="245" t="s">
        <v>83</v>
      </c>
      <c r="AV108" s="14" t="s">
        <v>83</v>
      </c>
      <c r="AW108" s="14" t="s">
        <v>33</v>
      </c>
      <c r="AX108" s="14" t="s">
        <v>72</v>
      </c>
      <c r="AY108" s="245" t="s">
        <v>129</v>
      </c>
    </row>
    <row r="109" s="15" customFormat="1">
      <c r="A109" s="15"/>
      <c r="B109" s="246"/>
      <c r="C109" s="247"/>
      <c r="D109" s="226" t="s">
        <v>140</v>
      </c>
      <c r="E109" s="248" t="s">
        <v>19</v>
      </c>
      <c r="F109" s="249" t="s">
        <v>156</v>
      </c>
      <c r="G109" s="247"/>
      <c r="H109" s="250">
        <v>518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140</v>
      </c>
      <c r="AU109" s="256" t="s">
        <v>83</v>
      </c>
      <c r="AV109" s="15" t="s">
        <v>136</v>
      </c>
      <c r="AW109" s="15" t="s">
        <v>33</v>
      </c>
      <c r="AX109" s="15" t="s">
        <v>80</v>
      </c>
      <c r="AY109" s="256" t="s">
        <v>129</v>
      </c>
    </row>
    <row r="110" s="2" customFormat="1" ht="24.15" customHeight="1">
      <c r="A110" s="40"/>
      <c r="B110" s="41"/>
      <c r="C110" s="206" t="s">
        <v>136</v>
      </c>
      <c r="D110" s="206" t="s">
        <v>131</v>
      </c>
      <c r="E110" s="207" t="s">
        <v>157</v>
      </c>
      <c r="F110" s="208" t="s">
        <v>158</v>
      </c>
      <c r="G110" s="209" t="s">
        <v>151</v>
      </c>
      <c r="H110" s="210">
        <v>629</v>
      </c>
      <c r="I110" s="211"/>
      <c r="J110" s="212">
        <f>ROUND(I110*H110,2)</f>
        <v>0</v>
      </c>
      <c r="K110" s="208" t="s">
        <v>135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0.11500000000000001</v>
      </c>
      <c r="T110" s="216">
        <f>S110*H110</f>
        <v>72.335000000000008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136</v>
      </c>
      <c r="AT110" s="217" t="s">
        <v>131</v>
      </c>
      <c r="AU110" s="217" t="s">
        <v>83</v>
      </c>
      <c r="AY110" s="19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136</v>
      </c>
      <c r="BM110" s="217" t="s">
        <v>159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160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83</v>
      </c>
    </row>
    <row r="112" s="14" customFormat="1">
      <c r="A112" s="14"/>
      <c r="B112" s="235"/>
      <c r="C112" s="236"/>
      <c r="D112" s="226" t="s">
        <v>140</v>
      </c>
      <c r="E112" s="237" t="s">
        <v>19</v>
      </c>
      <c r="F112" s="238" t="s">
        <v>161</v>
      </c>
      <c r="G112" s="236"/>
      <c r="H112" s="239">
        <v>535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140</v>
      </c>
      <c r="AU112" s="245" t="s">
        <v>83</v>
      </c>
      <c r="AV112" s="14" t="s">
        <v>83</v>
      </c>
      <c r="AW112" s="14" t="s">
        <v>33</v>
      </c>
      <c r="AX112" s="14" t="s">
        <v>72</v>
      </c>
      <c r="AY112" s="245" t="s">
        <v>129</v>
      </c>
    </row>
    <row r="113" s="14" customFormat="1">
      <c r="A113" s="14"/>
      <c r="B113" s="235"/>
      <c r="C113" s="236"/>
      <c r="D113" s="226" t="s">
        <v>140</v>
      </c>
      <c r="E113" s="237" t="s">
        <v>19</v>
      </c>
      <c r="F113" s="238" t="s">
        <v>162</v>
      </c>
      <c r="G113" s="236"/>
      <c r="H113" s="239">
        <v>94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140</v>
      </c>
      <c r="AU113" s="245" t="s">
        <v>83</v>
      </c>
      <c r="AV113" s="14" t="s">
        <v>83</v>
      </c>
      <c r="AW113" s="14" t="s">
        <v>33</v>
      </c>
      <c r="AX113" s="14" t="s">
        <v>72</v>
      </c>
      <c r="AY113" s="245" t="s">
        <v>129</v>
      </c>
    </row>
    <row r="114" s="15" customFormat="1">
      <c r="A114" s="15"/>
      <c r="B114" s="246"/>
      <c r="C114" s="247"/>
      <c r="D114" s="226" t="s">
        <v>140</v>
      </c>
      <c r="E114" s="248" t="s">
        <v>19</v>
      </c>
      <c r="F114" s="249" t="s">
        <v>156</v>
      </c>
      <c r="G114" s="247"/>
      <c r="H114" s="250">
        <v>629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140</v>
      </c>
      <c r="AU114" s="256" t="s">
        <v>83</v>
      </c>
      <c r="AV114" s="15" t="s">
        <v>136</v>
      </c>
      <c r="AW114" s="15" t="s">
        <v>33</v>
      </c>
      <c r="AX114" s="15" t="s">
        <v>80</v>
      </c>
      <c r="AY114" s="256" t="s">
        <v>129</v>
      </c>
    </row>
    <row r="115" s="2" customFormat="1" ht="24.15" customHeight="1">
      <c r="A115" s="40"/>
      <c r="B115" s="41"/>
      <c r="C115" s="206" t="s">
        <v>163</v>
      </c>
      <c r="D115" s="206" t="s">
        <v>131</v>
      </c>
      <c r="E115" s="207" t="s">
        <v>164</v>
      </c>
      <c r="F115" s="208" t="s">
        <v>165</v>
      </c>
      <c r="G115" s="209" t="s">
        <v>166</v>
      </c>
      <c r="H115" s="210">
        <v>272</v>
      </c>
      <c r="I115" s="211"/>
      <c r="J115" s="212">
        <f>ROUND(I115*H115,2)</f>
        <v>0</v>
      </c>
      <c r="K115" s="208" t="s">
        <v>135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136</v>
      </c>
      <c r="AT115" s="217" t="s">
        <v>131</v>
      </c>
      <c r="AU115" s="217" t="s">
        <v>83</v>
      </c>
      <c r="AY115" s="19" t="s">
        <v>129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136</v>
      </c>
      <c r="BM115" s="217" t="s">
        <v>167</v>
      </c>
    </row>
    <row r="116" s="2" customFormat="1">
      <c r="A116" s="40"/>
      <c r="B116" s="41"/>
      <c r="C116" s="42"/>
      <c r="D116" s="219" t="s">
        <v>138</v>
      </c>
      <c r="E116" s="42"/>
      <c r="F116" s="220" t="s">
        <v>168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138</v>
      </c>
      <c r="AU116" s="19" t="s">
        <v>83</v>
      </c>
    </row>
    <row r="117" s="13" customFormat="1">
      <c r="A117" s="13"/>
      <c r="B117" s="224"/>
      <c r="C117" s="225"/>
      <c r="D117" s="226" t="s">
        <v>140</v>
      </c>
      <c r="E117" s="227" t="s">
        <v>19</v>
      </c>
      <c r="F117" s="228" t="s">
        <v>169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140</v>
      </c>
      <c r="AU117" s="234" t="s">
        <v>83</v>
      </c>
      <c r="AV117" s="13" t="s">
        <v>80</v>
      </c>
      <c r="AW117" s="13" t="s">
        <v>33</v>
      </c>
      <c r="AX117" s="13" t="s">
        <v>72</v>
      </c>
      <c r="AY117" s="234" t="s">
        <v>129</v>
      </c>
    </row>
    <row r="118" s="14" customFormat="1">
      <c r="A118" s="14"/>
      <c r="B118" s="235"/>
      <c r="C118" s="236"/>
      <c r="D118" s="226" t="s">
        <v>140</v>
      </c>
      <c r="E118" s="237" t="s">
        <v>19</v>
      </c>
      <c r="F118" s="238" t="s">
        <v>170</v>
      </c>
      <c r="G118" s="236"/>
      <c r="H118" s="239">
        <v>272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140</v>
      </c>
      <c r="AU118" s="245" t="s">
        <v>83</v>
      </c>
      <c r="AV118" s="14" t="s">
        <v>83</v>
      </c>
      <c r="AW118" s="14" t="s">
        <v>33</v>
      </c>
      <c r="AX118" s="14" t="s">
        <v>80</v>
      </c>
      <c r="AY118" s="245" t="s">
        <v>129</v>
      </c>
    </row>
    <row r="119" s="2" customFormat="1" ht="24.15" customHeight="1">
      <c r="A119" s="40"/>
      <c r="B119" s="41"/>
      <c r="C119" s="206" t="s">
        <v>171</v>
      </c>
      <c r="D119" s="206" t="s">
        <v>131</v>
      </c>
      <c r="E119" s="207" t="s">
        <v>172</v>
      </c>
      <c r="F119" s="208" t="s">
        <v>173</v>
      </c>
      <c r="G119" s="209" t="s">
        <v>166</v>
      </c>
      <c r="H119" s="210">
        <v>712.5</v>
      </c>
      <c r="I119" s="211"/>
      <c r="J119" s="212">
        <f>ROUND(I119*H119,2)</f>
        <v>0</v>
      </c>
      <c r="K119" s="208" t="s">
        <v>135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136</v>
      </c>
      <c r="AT119" s="217" t="s">
        <v>131</v>
      </c>
      <c r="AU119" s="217" t="s">
        <v>83</v>
      </c>
      <c r="AY119" s="19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136</v>
      </c>
      <c r="BM119" s="217" t="s">
        <v>174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175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83</v>
      </c>
    </row>
    <row r="121" s="13" customFormat="1">
      <c r="A121" s="13"/>
      <c r="B121" s="224"/>
      <c r="C121" s="225"/>
      <c r="D121" s="226" t="s">
        <v>140</v>
      </c>
      <c r="E121" s="227" t="s">
        <v>19</v>
      </c>
      <c r="F121" s="228" t="s">
        <v>176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140</v>
      </c>
      <c r="AU121" s="234" t="s">
        <v>83</v>
      </c>
      <c r="AV121" s="13" t="s">
        <v>80</v>
      </c>
      <c r="AW121" s="13" t="s">
        <v>33</v>
      </c>
      <c r="AX121" s="13" t="s">
        <v>72</v>
      </c>
      <c r="AY121" s="234" t="s">
        <v>129</v>
      </c>
    </row>
    <row r="122" s="14" customFormat="1">
      <c r="A122" s="14"/>
      <c r="B122" s="235"/>
      <c r="C122" s="236"/>
      <c r="D122" s="226" t="s">
        <v>140</v>
      </c>
      <c r="E122" s="237" t="s">
        <v>19</v>
      </c>
      <c r="F122" s="238" t="s">
        <v>177</v>
      </c>
      <c r="G122" s="236"/>
      <c r="H122" s="239">
        <v>712.5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140</v>
      </c>
      <c r="AU122" s="245" t="s">
        <v>83</v>
      </c>
      <c r="AV122" s="14" t="s">
        <v>83</v>
      </c>
      <c r="AW122" s="14" t="s">
        <v>33</v>
      </c>
      <c r="AX122" s="14" t="s">
        <v>80</v>
      </c>
      <c r="AY122" s="245" t="s">
        <v>129</v>
      </c>
    </row>
    <row r="123" s="13" customFormat="1">
      <c r="A123" s="13"/>
      <c r="B123" s="224"/>
      <c r="C123" s="225"/>
      <c r="D123" s="226" t="s">
        <v>140</v>
      </c>
      <c r="E123" s="227" t="s">
        <v>19</v>
      </c>
      <c r="F123" s="228" t="s">
        <v>178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140</v>
      </c>
      <c r="AU123" s="234" t="s">
        <v>83</v>
      </c>
      <c r="AV123" s="13" t="s">
        <v>80</v>
      </c>
      <c r="AW123" s="13" t="s">
        <v>33</v>
      </c>
      <c r="AX123" s="13" t="s">
        <v>72</v>
      </c>
      <c r="AY123" s="234" t="s">
        <v>129</v>
      </c>
    </row>
    <row r="124" s="13" customFormat="1">
      <c r="A124" s="13"/>
      <c r="B124" s="224"/>
      <c r="C124" s="225"/>
      <c r="D124" s="226" t="s">
        <v>140</v>
      </c>
      <c r="E124" s="227" t="s">
        <v>19</v>
      </c>
      <c r="F124" s="228" t="s">
        <v>179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140</v>
      </c>
      <c r="AU124" s="234" t="s">
        <v>83</v>
      </c>
      <c r="AV124" s="13" t="s">
        <v>80</v>
      </c>
      <c r="AW124" s="13" t="s">
        <v>33</v>
      </c>
      <c r="AX124" s="13" t="s">
        <v>72</v>
      </c>
      <c r="AY124" s="234" t="s">
        <v>129</v>
      </c>
    </row>
    <row r="125" s="2" customFormat="1" ht="24.15" customHeight="1">
      <c r="A125" s="40"/>
      <c r="B125" s="41"/>
      <c r="C125" s="206" t="s">
        <v>180</v>
      </c>
      <c r="D125" s="206" t="s">
        <v>131</v>
      </c>
      <c r="E125" s="207" t="s">
        <v>181</v>
      </c>
      <c r="F125" s="208" t="s">
        <v>182</v>
      </c>
      <c r="G125" s="209" t="s">
        <v>166</v>
      </c>
      <c r="H125" s="210">
        <v>38.024999999999999</v>
      </c>
      <c r="I125" s="211"/>
      <c r="J125" s="212">
        <f>ROUND(I125*H125,2)</f>
        <v>0</v>
      </c>
      <c r="K125" s="208" t="s">
        <v>135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136</v>
      </c>
      <c r="AT125" s="217" t="s">
        <v>131</v>
      </c>
      <c r="AU125" s="217" t="s">
        <v>83</v>
      </c>
      <c r="AY125" s="19" t="s">
        <v>129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136</v>
      </c>
      <c r="BM125" s="217" t="s">
        <v>183</v>
      </c>
    </row>
    <row r="126" s="2" customFormat="1">
      <c r="A126" s="40"/>
      <c r="B126" s="41"/>
      <c r="C126" s="42"/>
      <c r="D126" s="219" t="s">
        <v>138</v>
      </c>
      <c r="E126" s="42"/>
      <c r="F126" s="220" t="s">
        <v>184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83</v>
      </c>
    </row>
    <row r="127" s="13" customFormat="1">
      <c r="A127" s="13"/>
      <c r="B127" s="224"/>
      <c r="C127" s="225"/>
      <c r="D127" s="226" t="s">
        <v>140</v>
      </c>
      <c r="E127" s="227" t="s">
        <v>19</v>
      </c>
      <c r="F127" s="228" t="s">
        <v>185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140</v>
      </c>
      <c r="AU127" s="234" t="s">
        <v>83</v>
      </c>
      <c r="AV127" s="13" t="s">
        <v>80</v>
      </c>
      <c r="AW127" s="13" t="s">
        <v>33</v>
      </c>
      <c r="AX127" s="13" t="s">
        <v>72</v>
      </c>
      <c r="AY127" s="234" t="s">
        <v>129</v>
      </c>
    </row>
    <row r="128" s="14" customFormat="1">
      <c r="A128" s="14"/>
      <c r="B128" s="235"/>
      <c r="C128" s="236"/>
      <c r="D128" s="226" t="s">
        <v>140</v>
      </c>
      <c r="E128" s="237" t="s">
        <v>19</v>
      </c>
      <c r="F128" s="238" t="s">
        <v>186</v>
      </c>
      <c r="G128" s="236"/>
      <c r="H128" s="239">
        <v>38.024999999999999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140</v>
      </c>
      <c r="AU128" s="245" t="s">
        <v>83</v>
      </c>
      <c r="AV128" s="14" t="s">
        <v>83</v>
      </c>
      <c r="AW128" s="14" t="s">
        <v>33</v>
      </c>
      <c r="AX128" s="14" t="s">
        <v>80</v>
      </c>
      <c r="AY128" s="245" t="s">
        <v>129</v>
      </c>
    </row>
    <row r="129" s="13" customFormat="1">
      <c r="A129" s="13"/>
      <c r="B129" s="224"/>
      <c r="C129" s="225"/>
      <c r="D129" s="226" t="s">
        <v>140</v>
      </c>
      <c r="E129" s="227" t="s">
        <v>19</v>
      </c>
      <c r="F129" s="228" t="s">
        <v>187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140</v>
      </c>
      <c r="AU129" s="234" t="s">
        <v>83</v>
      </c>
      <c r="AV129" s="13" t="s">
        <v>80</v>
      </c>
      <c r="AW129" s="13" t="s">
        <v>33</v>
      </c>
      <c r="AX129" s="13" t="s">
        <v>72</v>
      </c>
      <c r="AY129" s="234" t="s">
        <v>129</v>
      </c>
    </row>
    <row r="130" s="2" customFormat="1" ht="24.15" customHeight="1">
      <c r="A130" s="40"/>
      <c r="B130" s="41"/>
      <c r="C130" s="206" t="s">
        <v>188</v>
      </c>
      <c r="D130" s="206" t="s">
        <v>131</v>
      </c>
      <c r="E130" s="207" t="s">
        <v>189</v>
      </c>
      <c r="F130" s="208" t="s">
        <v>190</v>
      </c>
      <c r="G130" s="209" t="s">
        <v>166</v>
      </c>
      <c r="H130" s="210">
        <v>143.5</v>
      </c>
      <c r="I130" s="211"/>
      <c r="J130" s="212">
        <f>ROUND(I130*H130,2)</f>
        <v>0</v>
      </c>
      <c r="K130" s="208" t="s">
        <v>135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136</v>
      </c>
      <c r="AT130" s="217" t="s">
        <v>131</v>
      </c>
      <c r="AU130" s="217" t="s">
        <v>83</v>
      </c>
      <c r="AY130" s="19" t="s">
        <v>129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136</v>
      </c>
      <c r="BM130" s="217" t="s">
        <v>191</v>
      </c>
    </row>
    <row r="131" s="2" customFormat="1">
      <c r="A131" s="40"/>
      <c r="B131" s="41"/>
      <c r="C131" s="42"/>
      <c r="D131" s="219" t="s">
        <v>138</v>
      </c>
      <c r="E131" s="42"/>
      <c r="F131" s="220" t="s">
        <v>192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138</v>
      </c>
      <c r="AU131" s="19" t="s">
        <v>83</v>
      </c>
    </row>
    <row r="132" s="13" customFormat="1">
      <c r="A132" s="13"/>
      <c r="B132" s="224"/>
      <c r="C132" s="225"/>
      <c r="D132" s="226" t="s">
        <v>140</v>
      </c>
      <c r="E132" s="227" t="s">
        <v>19</v>
      </c>
      <c r="F132" s="228" t="s">
        <v>193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140</v>
      </c>
      <c r="AU132" s="234" t="s">
        <v>83</v>
      </c>
      <c r="AV132" s="13" t="s">
        <v>80</v>
      </c>
      <c r="AW132" s="13" t="s">
        <v>33</v>
      </c>
      <c r="AX132" s="13" t="s">
        <v>72</v>
      </c>
      <c r="AY132" s="234" t="s">
        <v>129</v>
      </c>
    </row>
    <row r="133" s="14" customFormat="1">
      <c r="A133" s="14"/>
      <c r="B133" s="235"/>
      <c r="C133" s="236"/>
      <c r="D133" s="226" t="s">
        <v>140</v>
      </c>
      <c r="E133" s="237" t="s">
        <v>19</v>
      </c>
      <c r="F133" s="238" t="s">
        <v>194</v>
      </c>
      <c r="G133" s="236"/>
      <c r="H133" s="239">
        <v>62.75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140</v>
      </c>
      <c r="AU133" s="245" t="s">
        <v>83</v>
      </c>
      <c r="AV133" s="14" t="s">
        <v>83</v>
      </c>
      <c r="AW133" s="14" t="s">
        <v>33</v>
      </c>
      <c r="AX133" s="14" t="s">
        <v>72</v>
      </c>
      <c r="AY133" s="245" t="s">
        <v>129</v>
      </c>
    </row>
    <row r="134" s="14" customFormat="1">
      <c r="A134" s="14"/>
      <c r="B134" s="235"/>
      <c r="C134" s="236"/>
      <c r="D134" s="226" t="s">
        <v>140</v>
      </c>
      <c r="E134" s="237" t="s">
        <v>19</v>
      </c>
      <c r="F134" s="238" t="s">
        <v>195</v>
      </c>
      <c r="G134" s="236"/>
      <c r="H134" s="239">
        <v>80.75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140</v>
      </c>
      <c r="AU134" s="245" t="s">
        <v>83</v>
      </c>
      <c r="AV134" s="14" t="s">
        <v>83</v>
      </c>
      <c r="AW134" s="14" t="s">
        <v>33</v>
      </c>
      <c r="AX134" s="14" t="s">
        <v>72</v>
      </c>
      <c r="AY134" s="245" t="s">
        <v>129</v>
      </c>
    </row>
    <row r="135" s="15" customFormat="1">
      <c r="A135" s="15"/>
      <c r="B135" s="246"/>
      <c r="C135" s="247"/>
      <c r="D135" s="226" t="s">
        <v>140</v>
      </c>
      <c r="E135" s="248" t="s">
        <v>19</v>
      </c>
      <c r="F135" s="249" t="s">
        <v>156</v>
      </c>
      <c r="G135" s="247"/>
      <c r="H135" s="250">
        <v>143.5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140</v>
      </c>
      <c r="AU135" s="256" t="s">
        <v>83</v>
      </c>
      <c r="AV135" s="15" t="s">
        <v>136</v>
      </c>
      <c r="AW135" s="15" t="s">
        <v>33</v>
      </c>
      <c r="AX135" s="15" t="s">
        <v>80</v>
      </c>
      <c r="AY135" s="256" t="s">
        <v>129</v>
      </c>
    </row>
    <row r="136" s="2" customFormat="1" ht="24.15" customHeight="1">
      <c r="A136" s="40"/>
      <c r="B136" s="41"/>
      <c r="C136" s="206" t="s">
        <v>196</v>
      </c>
      <c r="D136" s="206" t="s">
        <v>131</v>
      </c>
      <c r="E136" s="207" t="s">
        <v>197</v>
      </c>
      <c r="F136" s="208" t="s">
        <v>198</v>
      </c>
      <c r="G136" s="209" t="s">
        <v>166</v>
      </c>
      <c r="H136" s="210">
        <v>10</v>
      </c>
      <c r="I136" s="211"/>
      <c r="J136" s="212">
        <f>ROUND(I136*H136,2)</f>
        <v>0</v>
      </c>
      <c r="K136" s="208" t="s">
        <v>135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136</v>
      </c>
      <c r="AT136" s="217" t="s">
        <v>131</v>
      </c>
      <c r="AU136" s="217" t="s">
        <v>83</v>
      </c>
      <c r="AY136" s="19" t="s">
        <v>129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136</v>
      </c>
      <c r="BM136" s="217" t="s">
        <v>199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200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83</v>
      </c>
    </row>
    <row r="138" s="13" customFormat="1">
      <c r="A138" s="13"/>
      <c r="B138" s="224"/>
      <c r="C138" s="225"/>
      <c r="D138" s="226" t="s">
        <v>140</v>
      </c>
      <c r="E138" s="227" t="s">
        <v>19</v>
      </c>
      <c r="F138" s="228" t="s">
        <v>201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140</v>
      </c>
      <c r="AU138" s="234" t="s">
        <v>83</v>
      </c>
      <c r="AV138" s="13" t="s">
        <v>80</v>
      </c>
      <c r="AW138" s="13" t="s">
        <v>33</v>
      </c>
      <c r="AX138" s="13" t="s">
        <v>72</v>
      </c>
      <c r="AY138" s="234" t="s">
        <v>129</v>
      </c>
    </row>
    <row r="139" s="14" customFormat="1">
      <c r="A139" s="14"/>
      <c r="B139" s="235"/>
      <c r="C139" s="236"/>
      <c r="D139" s="226" t="s">
        <v>140</v>
      </c>
      <c r="E139" s="237" t="s">
        <v>19</v>
      </c>
      <c r="F139" s="238" t="s">
        <v>202</v>
      </c>
      <c r="G139" s="236"/>
      <c r="H139" s="239">
        <v>10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140</v>
      </c>
      <c r="AU139" s="245" t="s">
        <v>83</v>
      </c>
      <c r="AV139" s="14" t="s">
        <v>83</v>
      </c>
      <c r="AW139" s="14" t="s">
        <v>33</v>
      </c>
      <c r="AX139" s="14" t="s">
        <v>80</v>
      </c>
      <c r="AY139" s="245" t="s">
        <v>129</v>
      </c>
    </row>
    <row r="140" s="13" customFormat="1">
      <c r="A140" s="13"/>
      <c r="B140" s="224"/>
      <c r="C140" s="225"/>
      <c r="D140" s="226" t="s">
        <v>140</v>
      </c>
      <c r="E140" s="227" t="s">
        <v>19</v>
      </c>
      <c r="F140" s="228" t="s">
        <v>203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140</v>
      </c>
      <c r="AU140" s="234" t="s">
        <v>83</v>
      </c>
      <c r="AV140" s="13" t="s">
        <v>80</v>
      </c>
      <c r="AW140" s="13" t="s">
        <v>33</v>
      </c>
      <c r="AX140" s="13" t="s">
        <v>72</v>
      </c>
      <c r="AY140" s="234" t="s">
        <v>129</v>
      </c>
    </row>
    <row r="141" s="2" customFormat="1" ht="37.8" customHeight="1">
      <c r="A141" s="40"/>
      <c r="B141" s="41"/>
      <c r="C141" s="206" t="s">
        <v>204</v>
      </c>
      <c r="D141" s="206" t="s">
        <v>131</v>
      </c>
      <c r="E141" s="207" t="s">
        <v>205</v>
      </c>
      <c r="F141" s="208" t="s">
        <v>206</v>
      </c>
      <c r="G141" s="209" t="s">
        <v>166</v>
      </c>
      <c r="H141" s="210">
        <v>66</v>
      </c>
      <c r="I141" s="211"/>
      <c r="J141" s="212">
        <f>ROUND(I141*H141,2)</f>
        <v>0</v>
      </c>
      <c r="K141" s="208" t="s">
        <v>135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136</v>
      </c>
      <c r="AT141" s="217" t="s">
        <v>131</v>
      </c>
      <c r="AU141" s="217" t="s">
        <v>83</v>
      </c>
      <c r="AY141" s="19" t="s">
        <v>129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136</v>
      </c>
      <c r="BM141" s="217" t="s">
        <v>207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208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83</v>
      </c>
    </row>
    <row r="143" s="13" customFormat="1">
      <c r="A143" s="13"/>
      <c r="B143" s="224"/>
      <c r="C143" s="225"/>
      <c r="D143" s="226" t="s">
        <v>140</v>
      </c>
      <c r="E143" s="227" t="s">
        <v>19</v>
      </c>
      <c r="F143" s="228" t="s">
        <v>209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140</v>
      </c>
      <c r="AU143" s="234" t="s">
        <v>83</v>
      </c>
      <c r="AV143" s="13" t="s">
        <v>80</v>
      </c>
      <c r="AW143" s="13" t="s">
        <v>33</v>
      </c>
      <c r="AX143" s="13" t="s">
        <v>72</v>
      </c>
      <c r="AY143" s="234" t="s">
        <v>129</v>
      </c>
    </row>
    <row r="144" s="14" customFormat="1">
      <c r="A144" s="14"/>
      <c r="B144" s="235"/>
      <c r="C144" s="236"/>
      <c r="D144" s="226" t="s">
        <v>140</v>
      </c>
      <c r="E144" s="237" t="s">
        <v>19</v>
      </c>
      <c r="F144" s="238" t="s">
        <v>210</v>
      </c>
      <c r="G144" s="236"/>
      <c r="H144" s="239">
        <v>50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140</v>
      </c>
      <c r="AU144" s="245" t="s">
        <v>83</v>
      </c>
      <c r="AV144" s="14" t="s">
        <v>83</v>
      </c>
      <c r="AW144" s="14" t="s">
        <v>33</v>
      </c>
      <c r="AX144" s="14" t="s">
        <v>72</v>
      </c>
      <c r="AY144" s="245" t="s">
        <v>129</v>
      </c>
    </row>
    <row r="145" s="14" customFormat="1">
      <c r="A145" s="14"/>
      <c r="B145" s="235"/>
      <c r="C145" s="236"/>
      <c r="D145" s="226" t="s">
        <v>140</v>
      </c>
      <c r="E145" s="237" t="s">
        <v>19</v>
      </c>
      <c r="F145" s="238" t="s">
        <v>211</v>
      </c>
      <c r="G145" s="236"/>
      <c r="H145" s="239">
        <v>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140</v>
      </c>
      <c r="AU145" s="245" t="s">
        <v>83</v>
      </c>
      <c r="AV145" s="14" t="s">
        <v>83</v>
      </c>
      <c r="AW145" s="14" t="s">
        <v>33</v>
      </c>
      <c r="AX145" s="14" t="s">
        <v>72</v>
      </c>
      <c r="AY145" s="245" t="s">
        <v>129</v>
      </c>
    </row>
    <row r="146" s="14" customFormat="1">
      <c r="A146" s="14"/>
      <c r="B146" s="235"/>
      <c r="C146" s="236"/>
      <c r="D146" s="226" t="s">
        <v>140</v>
      </c>
      <c r="E146" s="237" t="s">
        <v>19</v>
      </c>
      <c r="F146" s="238" t="s">
        <v>212</v>
      </c>
      <c r="G146" s="236"/>
      <c r="H146" s="239">
        <v>10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140</v>
      </c>
      <c r="AU146" s="245" t="s">
        <v>83</v>
      </c>
      <c r="AV146" s="14" t="s">
        <v>83</v>
      </c>
      <c r="AW146" s="14" t="s">
        <v>33</v>
      </c>
      <c r="AX146" s="14" t="s">
        <v>72</v>
      </c>
      <c r="AY146" s="245" t="s">
        <v>129</v>
      </c>
    </row>
    <row r="147" s="15" customFormat="1">
      <c r="A147" s="15"/>
      <c r="B147" s="246"/>
      <c r="C147" s="247"/>
      <c r="D147" s="226" t="s">
        <v>140</v>
      </c>
      <c r="E147" s="248" t="s">
        <v>19</v>
      </c>
      <c r="F147" s="249" t="s">
        <v>156</v>
      </c>
      <c r="G147" s="247"/>
      <c r="H147" s="250">
        <v>66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140</v>
      </c>
      <c r="AU147" s="256" t="s">
        <v>83</v>
      </c>
      <c r="AV147" s="15" t="s">
        <v>136</v>
      </c>
      <c r="AW147" s="15" t="s">
        <v>33</v>
      </c>
      <c r="AX147" s="15" t="s">
        <v>80</v>
      </c>
      <c r="AY147" s="256" t="s">
        <v>129</v>
      </c>
    </row>
    <row r="148" s="2" customFormat="1" ht="37.8" customHeight="1">
      <c r="A148" s="40"/>
      <c r="B148" s="41"/>
      <c r="C148" s="206" t="s">
        <v>213</v>
      </c>
      <c r="D148" s="206" t="s">
        <v>131</v>
      </c>
      <c r="E148" s="207" t="s">
        <v>214</v>
      </c>
      <c r="F148" s="208" t="s">
        <v>215</v>
      </c>
      <c r="G148" s="209" t="s">
        <v>166</v>
      </c>
      <c r="H148" s="210">
        <v>1143</v>
      </c>
      <c r="I148" s="211"/>
      <c r="J148" s="212">
        <f>ROUND(I148*H148,2)</f>
        <v>0</v>
      </c>
      <c r="K148" s="208" t="s">
        <v>135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136</v>
      </c>
      <c r="AT148" s="217" t="s">
        <v>131</v>
      </c>
      <c r="AU148" s="217" t="s">
        <v>83</v>
      </c>
      <c r="AY148" s="19" t="s">
        <v>129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136</v>
      </c>
      <c r="BM148" s="217" t="s">
        <v>216</v>
      </c>
    </row>
    <row r="149" s="2" customFormat="1">
      <c r="A149" s="40"/>
      <c r="B149" s="41"/>
      <c r="C149" s="42"/>
      <c r="D149" s="219" t="s">
        <v>138</v>
      </c>
      <c r="E149" s="42"/>
      <c r="F149" s="220" t="s">
        <v>217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138</v>
      </c>
      <c r="AU149" s="19" t="s">
        <v>83</v>
      </c>
    </row>
    <row r="150" s="13" customFormat="1">
      <c r="A150" s="13"/>
      <c r="B150" s="224"/>
      <c r="C150" s="225"/>
      <c r="D150" s="226" t="s">
        <v>140</v>
      </c>
      <c r="E150" s="227" t="s">
        <v>19</v>
      </c>
      <c r="F150" s="228" t="s">
        <v>218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140</v>
      </c>
      <c r="AU150" s="234" t="s">
        <v>83</v>
      </c>
      <c r="AV150" s="13" t="s">
        <v>80</v>
      </c>
      <c r="AW150" s="13" t="s">
        <v>33</v>
      </c>
      <c r="AX150" s="13" t="s">
        <v>72</v>
      </c>
      <c r="AY150" s="234" t="s">
        <v>129</v>
      </c>
    </row>
    <row r="151" s="14" customFormat="1">
      <c r="A151" s="14"/>
      <c r="B151" s="235"/>
      <c r="C151" s="236"/>
      <c r="D151" s="226" t="s">
        <v>140</v>
      </c>
      <c r="E151" s="237" t="s">
        <v>19</v>
      </c>
      <c r="F151" s="238" t="s">
        <v>219</v>
      </c>
      <c r="G151" s="236"/>
      <c r="H151" s="239">
        <v>1176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140</v>
      </c>
      <c r="AU151" s="245" t="s">
        <v>83</v>
      </c>
      <c r="AV151" s="14" t="s">
        <v>83</v>
      </c>
      <c r="AW151" s="14" t="s">
        <v>33</v>
      </c>
      <c r="AX151" s="14" t="s">
        <v>72</v>
      </c>
      <c r="AY151" s="245" t="s">
        <v>129</v>
      </c>
    </row>
    <row r="152" s="14" customFormat="1">
      <c r="A152" s="14"/>
      <c r="B152" s="235"/>
      <c r="C152" s="236"/>
      <c r="D152" s="226" t="s">
        <v>140</v>
      </c>
      <c r="E152" s="237" t="s">
        <v>19</v>
      </c>
      <c r="F152" s="238" t="s">
        <v>220</v>
      </c>
      <c r="G152" s="236"/>
      <c r="H152" s="239">
        <v>-25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140</v>
      </c>
      <c r="AU152" s="245" t="s">
        <v>83</v>
      </c>
      <c r="AV152" s="14" t="s">
        <v>83</v>
      </c>
      <c r="AW152" s="14" t="s">
        <v>33</v>
      </c>
      <c r="AX152" s="14" t="s">
        <v>72</v>
      </c>
      <c r="AY152" s="245" t="s">
        <v>129</v>
      </c>
    </row>
    <row r="153" s="14" customFormat="1">
      <c r="A153" s="14"/>
      <c r="B153" s="235"/>
      <c r="C153" s="236"/>
      <c r="D153" s="226" t="s">
        <v>140</v>
      </c>
      <c r="E153" s="237" t="s">
        <v>19</v>
      </c>
      <c r="F153" s="238" t="s">
        <v>221</v>
      </c>
      <c r="G153" s="236"/>
      <c r="H153" s="239">
        <v>-3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140</v>
      </c>
      <c r="AU153" s="245" t="s">
        <v>83</v>
      </c>
      <c r="AV153" s="14" t="s">
        <v>83</v>
      </c>
      <c r="AW153" s="14" t="s">
        <v>33</v>
      </c>
      <c r="AX153" s="14" t="s">
        <v>72</v>
      </c>
      <c r="AY153" s="245" t="s">
        <v>129</v>
      </c>
    </row>
    <row r="154" s="14" customFormat="1">
      <c r="A154" s="14"/>
      <c r="B154" s="235"/>
      <c r="C154" s="236"/>
      <c r="D154" s="226" t="s">
        <v>140</v>
      </c>
      <c r="E154" s="237" t="s">
        <v>19</v>
      </c>
      <c r="F154" s="238" t="s">
        <v>222</v>
      </c>
      <c r="G154" s="236"/>
      <c r="H154" s="239">
        <v>-5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140</v>
      </c>
      <c r="AU154" s="245" t="s">
        <v>83</v>
      </c>
      <c r="AV154" s="14" t="s">
        <v>83</v>
      </c>
      <c r="AW154" s="14" t="s">
        <v>33</v>
      </c>
      <c r="AX154" s="14" t="s">
        <v>72</v>
      </c>
      <c r="AY154" s="245" t="s">
        <v>129</v>
      </c>
    </row>
    <row r="155" s="15" customFormat="1">
      <c r="A155" s="15"/>
      <c r="B155" s="246"/>
      <c r="C155" s="247"/>
      <c r="D155" s="226" t="s">
        <v>140</v>
      </c>
      <c r="E155" s="248" t="s">
        <v>19</v>
      </c>
      <c r="F155" s="249" t="s">
        <v>156</v>
      </c>
      <c r="G155" s="247"/>
      <c r="H155" s="250">
        <v>1143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6" t="s">
        <v>140</v>
      </c>
      <c r="AU155" s="256" t="s">
        <v>83</v>
      </c>
      <c r="AV155" s="15" t="s">
        <v>136</v>
      </c>
      <c r="AW155" s="15" t="s">
        <v>33</v>
      </c>
      <c r="AX155" s="15" t="s">
        <v>80</v>
      </c>
      <c r="AY155" s="256" t="s">
        <v>129</v>
      </c>
    </row>
    <row r="156" s="2" customFormat="1" ht="37.8" customHeight="1">
      <c r="A156" s="40"/>
      <c r="B156" s="41"/>
      <c r="C156" s="206" t="s">
        <v>8</v>
      </c>
      <c r="D156" s="206" t="s">
        <v>131</v>
      </c>
      <c r="E156" s="207" t="s">
        <v>223</v>
      </c>
      <c r="F156" s="208" t="s">
        <v>224</v>
      </c>
      <c r="G156" s="209" t="s">
        <v>166</v>
      </c>
      <c r="H156" s="210">
        <v>11430</v>
      </c>
      <c r="I156" s="211"/>
      <c r="J156" s="212">
        <f>ROUND(I156*H156,2)</f>
        <v>0</v>
      </c>
      <c r="K156" s="208" t="s">
        <v>135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136</v>
      </c>
      <c r="AT156" s="217" t="s">
        <v>131</v>
      </c>
      <c r="AU156" s="217" t="s">
        <v>83</v>
      </c>
      <c r="AY156" s="19" t="s">
        <v>129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136</v>
      </c>
      <c r="BM156" s="217" t="s">
        <v>225</v>
      </c>
    </row>
    <row r="157" s="2" customFormat="1">
      <c r="A157" s="40"/>
      <c r="B157" s="41"/>
      <c r="C157" s="42"/>
      <c r="D157" s="219" t="s">
        <v>138</v>
      </c>
      <c r="E157" s="42"/>
      <c r="F157" s="220" t="s">
        <v>226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138</v>
      </c>
      <c r="AU157" s="19" t="s">
        <v>83</v>
      </c>
    </row>
    <row r="158" s="13" customFormat="1">
      <c r="A158" s="13"/>
      <c r="B158" s="224"/>
      <c r="C158" s="225"/>
      <c r="D158" s="226" t="s">
        <v>140</v>
      </c>
      <c r="E158" s="227" t="s">
        <v>19</v>
      </c>
      <c r="F158" s="228" t="s">
        <v>227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140</v>
      </c>
      <c r="AU158" s="234" t="s">
        <v>83</v>
      </c>
      <c r="AV158" s="13" t="s">
        <v>80</v>
      </c>
      <c r="AW158" s="13" t="s">
        <v>33</v>
      </c>
      <c r="AX158" s="13" t="s">
        <v>72</v>
      </c>
      <c r="AY158" s="234" t="s">
        <v>129</v>
      </c>
    </row>
    <row r="159" s="14" customFormat="1">
      <c r="A159" s="14"/>
      <c r="B159" s="235"/>
      <c r="C159" s="236"/>
      <c r="D159" s="226" t="s">
        <v>140</v>
      </c>
      <c r="E159" s="237" t="s">
        <v>19</v>
      </c>
      <c r="F159" s="238" t="s">
        <v>228</v>
      </c>
      <c r="G159" s="236"/>
      <c r="H159" s="239">
        <v>11430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140</v>
      </c>
      <c r="AU159" s="245" t="s">
        <v>83</v>
      </c>
      <c r="AV159" s="14" t="s">
        <v>83</v>
      </c>
      <c r="AW159" s="14" t="s">
        <v>33</v>
      </c>
      <c r="AX159" s="14" t="s">
        <v>80</v>
      </c>
      <c r="AY159" s="245" t="s">
        <v>129</v>
      </c>
    </row>
    <row r="160" s="2" customFormat="1" ht="24.15" customHeight="1">
      <c r="A160" s="40"/>
      <c r="B160" s="41"/>
      <c r="C160" s="206" t="s">
        <v>229</v>
      </c>
      <c r="D160" s="206" t="s">
        <v>131</v>
      </c>
      <c r="E160" s="207" t="s">
        <v>230</v>
      </c>
      <c r="F160" s="208" t="s">
        <v>231</v>
      </c>
      <c r="G160" s="209" t="s">
        <v>166</v>
      </c>
      <c r="H160" s="210">
        <v>33</v>
      </c>
      <c r="I160" s="211"/>
      <c r="J160" s="212">
        <f>ROUND(I160*H160,2)</f>
        <v>0</v>
      </c>
      <c r="K160" s="208" t="s">
        <v>135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136</v>
      </c>
      <c r="AT160" s="217" t="s">
        <v>131</v>
      </c>
      <c r="AU160" s="217" t="s">
        <v>83</v>
      </c>
      <c r="AY160" s="19" t="s">
        <v>129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136</v>
      </c>
      <c r="BM160" s="217" t="s">
        <v>232</v>
      </c>
    </row>
    <row r="161" s="2" customFormat="1">
      <c r="A161" s="40"/>
      <c r="B161" s="41"/>
      <c r="C161" s="42"/>
      <c r="D161" s="219" t="s">
        <v>138</v>
      </c>
      <c r="E161" s="42"/>
      <c r="F161" s="220" t="s">
        <v>233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138</v>
      </c>
      <c r="AU161" s="19" t="s">
        <v>83</v>
      </c>
    </row>
    <row r="162" s="13" customFormat="1">
      <c r="A162" s="13"/>
      <c r="B162" s="224"/>
      <c r="C162" s="225"/>
      <c r="D162" s="226" t="s">
        <v>140</v>
      </c>
      <c r="E162" s="227" t="s">
        <v>19</v>
      </c>
      <c r="F162" s="228" t="s">
        <v>234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140</v>
      </c>
      <c r="AU162" s="234" t="s">
        <v>83</v>
      </c>
      <c r="AV162" s="13" t="s">
        <v>80</v>
      </c>
      <c r="AW162" s="13" t="s">
        <v>33</v>
      </c>
      <c r="AX162" s="13" t="s">
        <v>72</v>
      </c>
      <c r="AY162" s="234" t="s">
        <v>129</v>
      </c>
    </row>
    <row r="163" s="14" customFormat="1">
      <c r="A163" s="14"/>
      <c r="B163" s="235"/>
      <c r="C163" s="236"/>
      <c r="D163" s="226" t="s">
        <v>140</v>
      </c>
      <c r="E163" s="237" t="s">
        <v>19</v>
      </c>
      <c r="F163" s="238" t="s">
        <v>235</v>
      </c>
      <c r="G163" s="236"/>
      <c r="H163" s="239">
        <v>25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140</v>
      </c>
      <c r="AU163" s="245" t="s">
        <v>83</v>
      </c>
      <c r="AV163" s="14" t="s">
        <v>83</v>
      </c>
      <c r="AW163" s="14" t="s">
        <v>33</v>
      </c>
      <c r="AX163" s="14" t="s">
        <v>72</v>
      </c>
      <c r="AY163" s="245" t="s">
        <v>129</v>
      </c>
    </row>
    <row r="164" s="14" customFormat="1">
      <c r="A164" s="14"/>
      <c r="B164" s="235"/>
      <c r="C164" s="236"/>
      <c r="D164" s="226" t="s">
        <v>140</v>
      </c>
      <c r="E164" s="237" t="s">
        <v>19</v>
      </c>
      <c r="F164" s="238" t="s">
        <v>236</v>
      </c>
      <c r="G164" s="236"/>
      <c r="H164" s="239">
        <v>3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140</v>
      </c>
      <c r="AU164" s="245" t="s">
        <v>83</v>
      </c>
      <c r="AV164" s="14" t="s">
        <v>83</v>
      </c>
      <c r="AW164" s="14" t="s">
        <v>33</v>
      </c>
      <c r="AX164" s="14" t="s">
        <v>72</v>
      </c>
      <c r="AY164" s="245" t="s">
        <v>129</v>
      </c>
    </row>
    <row r="165" s="14" customFormat="1">
      <c r="A165" s="14"/>
      <c r="B165" s="235"/>
      <c r="C165" s="236"/>
      <c r="D165" s="226" t="s">
        <v>140</v>
      </c>
      <c r="E165" s="237" t="s">
        <v>19</v>
      </c>
      <c r="F165" s="238" t="s">
        <v>237</v>
      </c>
      <c r="G165" s="236"/>
      <c r="H165" s="239">
        <v>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140</v>
      </c>
      <c r="AU165" s="245" t="s">
        <v>83</v>
      </c>
      <c r="AV165" s="14" t="s">
        <v>83</v>
      </c>
      <c r="AW165" s="14" t="s">
        <v>33</v>
      </c>
      <c r="AX165" s="14" t="s">
        <v>72</v>
      </c>
      <c r="AY165" s="245" t="s">
        <v>129</v>
      </c>
    </row>
    <row r="166" s="15" customFormat="1">
      <c r="A166" s="15"/>
      <c r="B166" s="246"/>
      <c r="C166" s="247"/>
      <c r="D166" s="226" t="s">
        <v>140</v>
      </c>
      <c r="E166" s="248" t="s">
        <v>19</v>
      </c>
      <c r="F166" s="249" t="s">
        <v>156</v>
      </c>
      <c r="G166" s="247"/>
      <c r="H166" s="250">
        <v>33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140</v>
      </c>
      <c r="AU166" s="256" t="s">
        <v>83</v>
      </c>
      <c r="AV166" s="15" t="s">
        <v>136</v>
      </c>
      <c r="AW166" s="15" t="s">
        <v>33</v>
      </c>
      <c r="AX166" s="15" t="s">
        <v>80</v>
      </c>
      <c r="AY166" s="256" t="s">
        <v>129</v>
      </c>
    </row>
    <row r="167" s="2" customFormat="1" ht="24.15" customHeight="1">
      <c r="A167" s="40"/>
      <c r="B167" s="41"/>
      <c r="C167" s="206" t="s">
        <v>238</v>
      </c>
      <c r="D167" s="206" t="s">
        <v>131</v>
      </c>
      <c r="E167" s="207" t="s">
        <v>239</v>
      </c>
      <c r="F167" s="208" t="s">
        <v>240</v>
      </c>
      <c r="G167" s="209" t="s">
        <v>166</v>
      </c>
      <c r="H167" s="210">
        <v>712.5</v>
      </c>
      <c r="I167" s="211"/>
      <c r="J167" s="212">
        <f>ROUND(I167*H167,2)</f>
        <v>0</v>
      </c>
      <c r="K167" s="208" t="s">
        <v>135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136</v>
      </c>
      <c r="AT167" s="217" t="s">
        <v>131</v>
      </c>
      <c r="AU167" s="217" t="s">
        <v>83</v>
      </c>
      <c r="AY167" s="19" t="s">
        <v>129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136</v>
      </c>
      <c r="BM167" s="217" t="s">
        <v>241</v>
      </c>
    </row>
    <row r="168" s="2" customFormat="1">
      <c r="A168" s="40"/>
      <c r="B168" s="41"/>
      <c r="C168" s="42"/>
      <c r="D168" s="219" t="s">
        <v>138</v>
      </c>
      <c r="E168" s="42"/>
      <c r="F168" s="220" t="s">
        <v>242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83</v>
      </c>
    </row>
    <row r="169" s="13" customFormat="1">
      <c r="A169" s="13"/>
      <c r="B169" s="224"/>
      <c r="C169" s="225"/>
      <c r="D169" s="226" t="s">
        <v>140</v>
      </c>
      <c r="E169" s="227" t="s">
        <v>19</v>
      </c>
      <c r="F169" s="228" t="s">
        <v>176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140</v>
      </c>
      <c r="AU169" s="234" t="s">
        <v>83</v>
      </c>
      <c r="AV169" s="13" t="s">
        <v>80</v>
      </c>
      <c r="AW169" s="13" t="s">
        <v>33</v>
      </c>
      <c r="AX169" s="13" t="s">
        <v>72</v>
      </c>
      <c r="AY169" s="234" t="s">
        <v>129</v>
      </c>
    </row>
    <row r="170" s="14" customFormat="1">
      <c r="A170" s="14"/>
      <c r="B170" s="235"/>
      <c r="C170" s="236"/>
      <c r="D170" s="226" t="s">
        <v>140</v>
      </c>
      <c r="E170" s="237" t="s">
        <v>19</v>
      </c>
      <c r="F170" s="238" t="s">
        <v>177</v>
      </c>
      <c r="G170" s="236"/>
      <c r="H170" s="239">
        <v>712.5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140</v>
      </c>
      <c r="AU170" s="245" t="s">
        <v>83</v>
      </c>
      <c r="AV170" s="14" t="s">
        <v>83</v>
      </c>
      <c r="AW170" s="14" t="s">
        <v>33</v>
      </c>
      <c r="AX170" s="14" t="s">
        <v>80</v>
      </c>
      <c r="AY170" s="245" t="s">
        <v>129</v>
      </c>
    </row>
    <row r="171" s="13" customFormat="1">
      <c r="A171" s="13"/>
      <c r="B171" s="224"/>
      <c r="C171" s="225"/>
      <c r="D171" s="226" t="s">
        <v>140</v>
      </c>
      <c r="E171" s="227" t="s">
        <v>19</v>
      </c>
      <c r="F171" s="228" t="s">
        <v>178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140</v>
      </c>
      <c r="AU171" s="234" t="s">
        <v>83</v>
      </c>
      <c r="AV171" s="13" t="s">
        <v>80</v>
      </c>
      <c r="AW171" s="13" t="s">
        <v>33</v>
      </c>
      <c r="AX171" s="13" t="s">
        <v>72</v>
      </c>
      <c r="AY171" s="234" t="s">
        <v>129</v>
      </c>
    </row>
    <row r="172" s="13" customFormat="1">
      <c r="A172" s="13"/>
      <c r="B172" s="224"/>
      <c r="C172" s="225"/>
      <c r="D172" s="226" t="s">
        <v>140</v>
      </c>
      <c r="E172" s="227" t="s">
        <v>19</v>
      </c>
      <c r="F172" s="228" t="s">
        <v>179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140</v>
      </c>
      <c r="AU172" s="234" t="s">
        <v>83</v>
      </c>
      <c r="AV172" s="13" t="s">
        <v>80</v>
      </c>
      <c r="AW172" s="13" t="s">
        <v>33</v>
      </c>
      <c r="AX172" s="13" t="s">
        <v>72</v>
      </c>
      <c r="AY172" s="234" t="s">
        <v>129</v>
      </c>
    </row>
    <row r="173" s="2" customFormat="1" ht="16.5" customHeight="1">
      <c r="A173" s="40"/>
      <c r="B173" s="41"/>
      <c r="C173" s="257" t="s">
        <v>243</v>
      </c>
      <c r="D173" s="257" t="s">
        <v>244</v>
      </c>
      <c r="E173" s="258" t="s">
        <v>245</v>
      </c>
      <c r="F173" s="259" t="s">
        <v>246</v>
      </c>
      <c r="G173" s="260" t="s">
        <v>247</v>
      </c>
      <c r="H173" s="261">
        <v>1567.5</v>
      </c>
      <c r="I173" s="262"/>
      <c r="J173" s="263">
        <f>ROUND(I173*H173,2)</f>
        <v>0</v>
      </c>
      <c r="K173" s="259" t="s">
        <v>135</v>
      </c>
      <c r="L173" s="264"/>
      <c r="M173" s="265" t="s">
        <v>19</v>
      </c>
      <c r="N173" s="266" t="s">
        <v>43</v>
      </c>
      <c r="O173" s="86"/>
      <c r="P173" s="215">
        <f>O173*H173</f>
        <v>0</v>
      </c>
      <c r="Q173" s="215">
        <v>1</v>
      </c>
      <c r="R173" s="215">
        <f>Q173*H173</f>
        <v>1567.5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188</v>
      </c>
      <c r="AT173" s="217" t="s">
        <v>244</v>
      </c>
      <c r="AU173" s="217" t="s">
        <v>83</v>
      </c>
      <c r="AY173" s="19" t="s">
        <v>129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136</v>
      </c>
      <c r="BM173" s="217" t="s">
        <v>248</v>
      </c>
    </row>
    <row r="174" s="14" customFormat="1">
      <c r="A174" s="14"/>
      <c r="B174" s="235"/>
      <c r="C174" s="236"/>
      <c r="D174" s="226" t="s">
        <v>140</v>
      </c>
      <c r="E174" s="236"/>
      <c r="F174" s="238" t="s">
        <v>249</v>
      </c>
      <c r="G174" s="236"/>
      <c r="H174" s="239">
        <v>1567.5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140</v>
      </c>
      <c r="AU174" s="245" t="s">
        <v>83</v>
      </c>
      <c r="AV174" s="14" t="s">
        <v>83</v>
      </c>
      <c r="AW174" s="14" t="s">
        <v>4</v>
      </c>
      <c r="AX174" s="14" t="s">
        <v>80</v>
      </c>
      <c r="AY174" s="245" t="s">
        <v>129</v>
      </c>
    </row>
    <row r="175" s="2" customFormat="1" ht="24.15" customHeight="1">
      <c r="A175" s="40"/>
      <c r="B175" s="41"/>
      <c r="C175" s="206" t="s">
        <v>250</v>
      </c>
      <c r="D175" s="206" t="s">
        <v>131</v>
      </c>
      <c r="E175" s="207" t="s">
        <v>251</v>
      </c>
      <c r="F175" s="208" t="s">
        <v>252</v>
      </c>
      <c r="G175" s="209" t="s">
        <v>247</v>
      </c>
      <c r="H175" s="210">
        <v>2057.4000000000001</v>
      </c>
      <c r="I175" s="211"/>
      <c r="J175" s="212">
        <f>ROUND(I175*H175,2)</f>
        <v>0</v>
      </c>
      <c r="K175" s="208" t="s">
        <v>135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136</v>
      </c>
      <c r="AT175" s="217" t="s">
        <v>131</v>
      </c>
      <c r="AU175" s="217" t="s">
        <v>83</v>
      </c>
      <c r="AY175" s="19" t="s">
        <v>129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136</v>
      </c>
      <c r="BM175" s="217" t="s">
        <v>253</v>
      </c>
    </row>
    <row r="176" s="2" customFormat="1">
      <c r="A176" s="40"/>
      <c r="B176" s="41"/>
      <c r="C176" s="42"/>
      <c r="D176" s="219" t="s">
        <v>138</v>
      </c>
      <c r="E176" s="42"/>
      <c r="F176" s="220" t="s">
        <v>254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138</v>
      </c>
      <c r="AU176" s="19" t="s">
        <v>83</v>
      </c>
    </row>
    <row r="177" s="14" customFormat="1">
      <c r="A177" s="14"/>
      <c r="B177" s="235"/>
      <c r="C177" s="236"/>
      <c r="D177" s="226" t="s">
        <v>140</v>
      </c>
      <c r="E177" s="237" t="s">
        <v>19</v>
      </c>
      <c r="F177" s="238" t="s">
        <v>255</v>
      </c>
      <c r="G177" s="236"/>
      <c r="H177" s="239">
        <v>1143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140</v>
      </c>
      <c r="AU177" s="245" t="s">
        <v>83</v>
      </c>
      <c r="AV177" s="14" t="s">
        <v>83</v>
      </c>
      <c r="AW177" s="14" t="s">
        <v>33</v>
      </c>
      <c r="AX177" s="14" t="s">
        <v>80</v>
      </c>
      <c r="AY177" s="245" t="s">
        <v>129</v>
      </c>
    </row>
    <row r="178" s="14" customFormat="1">
      <c r="A178" s="14"/>
      <c r="B178" s="235"/>
      <c r="C178" s="236"/>
      <c r="D178" s="226" t="s">
        <v>140</v>
      </c>
      <c r="E178" s="236"/>
      <c r="F178" s="238" t="s">
        <v>256</v>
      </c>
      <c r="G178" s="236"/>
      <c r="H178" s="239">
        <v>2057.4000000000001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140</v>
      </c>
      <c r="AU178" s="245" t="s">
        <v>83</v>
      </c>
      <c r="AV178" s="14" t="s">
        <v>83</v>
      </c>
      <c r="AW178" s="14" t="s">
        <v>4</v>
      </c>
      <c r="AX178" s="14" t="s">
        <v>80</v>
      </c>
      <c r="AY178" s="245" t="s">
        <v>129</v>
      </c>
    </row>
    <row r="179" s="2" customFormat="1" ht="24.15" customHeight="1">
      <c r="A179" s="40"/>
      <c r="B179" s="41"/>
      <c r="C179" s="206" t="s">
        <v>257</v>
      </c>
      <c r="D179" s="206" t="s">
        <v>131</v>
      </c>
      <c r="E179" s="207" t="s">
        <v>258</v>
      </c>
      <c r="F179" s="208" t="s">
        <v>259</v>
      </c>
      <c r="G179" s="209" t="s">
        <v>166</v>
      </c>
      <c r="H179" s="210">
        <v>1176</v>
      </c>
      <c r="I179" s="211"/>
      <c r="J179" s="212">
        <f>ROUND(I179*H179,2)</f>
        <v>0</v>
      </c>
      <c r="K179" s="208" t="s">
        <v>135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136</v>
      </c>
      <c r="AT179" s="217" t="s">
        <v>131</v>
      </c>
      <c r="AU179" s="217" t="s">
        <v>83</v>
      </c>
      <c r="AY179" s="19" t="s">
        <v>129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136</v>
      </c>
      <c r="BM179" s="217" t="s">
        <v>260</v>
      </c>
    </row>
    <row r="180" s="2" customFormat="1">
      <c r="A180" s="40"/>
      <c r="B180" s="41"/>
      <c r="C180" s="42"/>
      <c r="D180" s="219" t="s">
        <v>138</v>
      </c>
      <c r="E180" s="42"/>
      <c r="F180" s="220" t="s">
        <v>261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138</v>
      </c>
      <c r="AU180" s="19" t="s">
        <v>83</v>
      </c>
    </row>
    <row r="181" s="14" customFormat="1">
      <c r="A181" s="14"/>
      <c r="B181" s="235"/>
      <c r="C181" s="236"/>
      <c r="D181" s="226" t="s">
        <v>140</v>
      </c>
      <c r="E181" s="237" t="s">
        <v>19</v>
      </c>
      <c r="F181" s="238" t="s">
        <v>262</v>
      </c>
      <c r="G181" s="236"/>
      <c r="H181" s="239">
        <v>33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140</v>
      </c>
      <c r="AU181" s="245" t="s">
        <v>83</v>
      </c>
      <c r="AV181" s="14" t="s">
        <v>83</v>
      </c>
      <c r="AW181" s="14" t="s">
        <v>33</v>
      </c>
      <c r="AX181" s="14" t="s">
        <v>72</v>
      </c>
      <c r="AY181" s="245" t="s">
        <v>129</v>
      </c>
    </row>
    <row r="182" s="14" customFormat="1">
      <c r="A182" s="14"/>
      <c r="B182" s="235"/>
      <c r="C182" s="236"/>
      <c r="D182" s="226" t="s">
        <v>140</v>
      </c>
      <c r="E182" s="237" t="s">
        <v>19</v>
      </c>
      <c r="F182" s="238" t="s">
        <v>263</v>
      </c>
      <c r="G182" s="236"/>
      <c r="H182" s="239">
        <v>1143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140</v>
      </c>
      <c r="AU182" s="245" t="s">
        <v>83</v>
      </c>
      <c r="AV182" s="14" t="s">
        <v>83</v>
      </c>
      <c r="AW182" s="14" t="s">
        <v>33</v>
      </c>
      <c r="AX182" s="14" t="s">
        <v>72</v>
      </c>
      <c r="AY182" s="245" t="s">
        <v>129</v>
      </c>
    </row>
    <row r="183" s="15" customFormat="1">
      <c r="A183" s="15"/>
      <c r="B183" s="246"/>
      <c r="C183" s="247"/>
      <c r="D183" s="226" t="s">
        <v>140</v>
      </c>
      <c r="E183" s="248" t="s">
        <v>19</v>
      </c>
      <c r="F183" s="249" t="s">
        <v>156</v>
      </c>
      <c r="G183" s="247"/>
      <c r="H183" s="250">
        <v>1176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140</v>
      </c>
      <c r="AU183" s="256" t="s">
        <v>83</v>
      </c>
      <c r="AV183" s="15" t="s">
        <v>136</v>
      </c>
      <c r="AW183" s="15" t="s">
        <v>33</v>
      </c>
      <c r="AX183" s="15" t="s">
        <v>80</v>
      </c>
      <c r="AY183" s="256" t="s">
        <v>129</v>
      </c>
    </row>
    <row r="184" s="2" customFormat="1" ht="24.15" customHeight="1">
      <c r="A184" s="40"/>
      <c r="B184" s="41"/>
      <c r="C184" s="206" t="s">
        <v>264</v>
      </c>
      <c r="D184" s="206" t="s">
        <v>131</v>
      </c>
      <c r="E184" s="207" t="s">
        <v>265</v>
      </c>
      <c r="F184" s="208" t="s">
        <v>266</v>
      </c>
      <c r="G184" s="209" t="s">
        <v>166</v>
      </c>
      <c r="H184" s="210">
        <v>28</v>
      </c>
      <c r="I184" s="211"/>
      <c r="J184" s="212">
        <f>ROUND(I184*H184,2)</f>
        <v>0</v>
      </c>
      <c r="K184" s="208" t="s">
        <v>135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136</v>
      </c>
      <c r="AT184" s="217" t="s">
        <v>131</v>
      </c>
      <c r="AU184" s="217" t="s">
        <v>83</v>
      </c>
      <c r="AY184" s="19" t="s">
        <v>129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136</v>
      </c>
      <c r="BM184" s="217" t="s">
        <v>267</v>
      </c>
    </row>
    <row r="185" s="2" customFormat="1">
      <c r="A185" s="40"/>
      <c r="B185" s="41"/>
      <c r="C185" s="42"/>
      <c r="D185" s="219" t="s">
        <v>138</v>
      </c>
      <c r="E185" s="42"/>
      <c r="F185" s="220" t="s">
        <v>268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138</v>
      </c>
      <c r="AU185" s="19" t="s">
        <v>83</v>
      </c>
    </row>
    <row r="186" s="13" customFormat="1">
      <c r="A186" s="13"/>
      <c r="B186" s="224"/>
      <c r="C186" s="225"/>
      <c r="D186" s="226" t="s">
        <v>140</v>
      </c>
      <c r="E186" s="227" t="s">
        <v>19</v>
      </c>
      <c r="F186" s="228" t="s">
        <v>269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140</v>
      </c>
      <c r="AU186" s="234" t="s">
        <v>83</v>
      </c>
      <c r="AV186" s="13" t="s">
        <v>80</v>
      </c>
      <c r="AW186" s="13" t="s">
        <v>33</v>
      </c>
      <c r="AX186" s="13" t="s">
        <v>72</v>
      </c>
      <c r="AY186" s="234" t="s">
        <v>129</v>
      </c>
    </row>
    <row r="187" s="14" customFormat="1">
      <c r="A187" s="14"/>
      <c r="B187" s="235"/>
      <c r="C187" s="236"/>
      <c r="D187" s="226" t="s">
        <v>140</v>
      </c>
      <c r="E187" s="237" t="s">
        <v>19</v>
      </c>
      <c r="F187" s="238" t="s">
        <v>270</v>
      </c>
      <c r="G187" s="236"/>
      <c r="H187" s="239">
        <v>25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140</v>
      </c>
      <c r="AU187" s="245" t="s">
        <v>83</v>
      </c>
      <c r="AV187" s="14" t="s">
        <v>83</v>
      </c>
      <c r="AW187" s="14" t="s">
        <v>33</v>
      </c>
      <c r="AX187" s="14" t="s">
        <v>72</v>
      </c>
      <c r="AY187" s="245" t="s">
        <v>129</v>
      </c>
    </row>
    <row r="188" s="13" customFormat="1">
      <c r="A188" s="13"/>
      <c r="B188" s="224"/>
      <c r="C188" s="225"/>
      <c r="D188" s="226" t="s">
        <v>140</v>
      </c>
      <c r="E188" s="227" t="s">
        <v>19</v>
      </c>
      <c r="F188" s="228" t="s">
        <v>271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140</v>
      </c>
      <c r="AU188" s="234" t="s">
        <v>83</v>
      </c>
      <c r="AV188" s="13" t="s">
        <v>80</v>
      </c>
      <c r="AW188" s="13" t="s">
        <v>33</v>
      </c>
      <c r="AX188" s="13" t="s">
        <v>72</v>
      </c>
      <c r="AY188" s="234" t="s">
        <v>129</v>
      </c>
    </row>
    <row r="189" s="14" customFormat="1">
      <c r="A189" s="14"/>
      <c r="B189" s="235"/>
      <c r="C189" s="236"/>
      <c r="D189" s="226" t="s">
        <v>140</v>
      </c>
      <c r="E189" s="237" t="s">
        <v>19</v>
      </c>
      <c r="F189" s="238" t="s">
        <v>272</v>
      </c>
      <c r="G189" s="236"/>
      <c r="H189" s="239">
        <v>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140</v>
      </c>
      <c r="AU189" s="245" t="s">
        <v>83</v>
      </c>
      <c r="AV189" s="14" t="s">
        <v>83</v>
      </c>
      <c r="AW189" s="14" t="s">
        <v>33</v>
      </c>
      <c r="AX189" s="14" t="s">
        <v>72</v>
      </c>
      <c r="AY189" s="245" t="s">
        <v>129</v>
      </c>
    </row>
    <row r="190" s="13" customFormat="1">
      <c r="A190" s="13"/>
      <c r="B190" s="224"/>
      <c r="C190" s="225"/>
      <c r="D190" s="226" t="s">
        <v>140</v>
      </c>
      <c r="E190" s="227" t="s">
        <v>19</v>
      </c>
      <c r="F190" s="228" t="s">
        <v>203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140</v>
      </c>
      <c r="AU190" s="234" t="s">
        <v>83</v>
      </c>
      <c r="AV190" s="13" t="s">
        <v>80</v>
      </c>
      <c r="AW190" s="13" t="s">
        <v>33</v>
      </c>
      <c r="AX190" s="13" t="s">
        <v>72</v>
      </c>
      <c r="AY190" s="234" t="s">
        <v>129</v>
      </c>
    </row>
    <row r="191" s="15" customFormat="1">
      <c r="A191" s="15"/>
      <c r="B191" s="246"/>
      <c r="C191" s="247"/>
      <c r="D191" s="226" t="s">
        <v>140</v>
      </c>
      <c r="E191" s="248" t="s">
        <v>19</v>
      </c>
      <c r="F191" s="249" t="s">
        <v>156</v>
      </c>
      <c r="G191" s="247"/>
      <c r="H191" s="250">
        <v>28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140</v>
      </c>
      <c r="AU191" s="256" t="s">
        <v>83</v>
      </c>
      <c r="AV191" s="15" t="s">
        <v>136</v>
      </c>
      <c r="AW191" s="15" t="s">
        <v>33</v>
      </c>
      <c r="AX191" s="15" t="s">
        <v>80</v>
      </c>
      <c r="AY191" s="256" t="s">
        <v>129</v>
      </c>
    </row>
    <row r="192" s="2" customFormat="1" ht="37.8" customHeight="1">
      <c r="A192" s="40"/>
      <c r="B192" s="41"/>
      <c r="C192" s="206" t="s">
        <v>273</v>
      </c>
      <c r="D192" s="206" t="s">
        <v>131</v>
      </c>
      <c r="E192" s="207" t="s">
        <v>274</v>
      </c>
      <c r="F192" s="208" t="s">
        <v>275</v>
      </c>
      <c r="G192" s="209" t="s">
        <v>166</v>
      </c>
      <c r="H192" s="210">
        <v>2.5</v>
      </c>
      <c r="I192" s="211"/>
      <c r="J192" s="212">
        <f>ROUND(I192*H192,2)</f>
        <v>0</v>
      </c>
      <c r="K192" s="208" t="s">
        <v>135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136</v>
      </c>
      <c r="AT192" s="217" t="s">
        <v>131</v>
      </c>
      <c r="AU192" s="217" t="s">
        <v>83</v>
      </c>
      <c r="AY192" s="19" t="s">
        <v>129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136</v>
      </c>
      <c r="BM192" s="217" t="s">
        <v>276</v>
      </c>
    </row>
    <row r="193" s="2" customFormat="1">
      <c r="A193" s="40"/>
      <c r="B193" s="41"/>
      <c r="C193" s="42"/>
      <c r="D193" s="219" t="s">
        <v>138</v>
      </c>
      <c r="E193" s="42"/>
      <c r="F193" s="220" t="s">
        <v>277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138</v>
      </c>
      <c r="AU193" s="19" t="s">
        <v>83</v>
      </c>
    </row>
    <row r="194" s="14" customFormat="1">
      <c r="A194" s="14"/>
      <c r="B194" s="235"/>
      <c r="C194" s="236"/>
      <c r="D194" s="226" t="s">
        <v>140</v>
      </c>
      <c r="E194" s="237" t="s">
        <v>19</v>
      </c>
      <c r="F194" s="238" t="s">
        <v>278</v>
      </c>
      <c r="G194" s="236"/>
      <c r="H194" s="239">
        <v>2.5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140</v>
      </c>
      <c r="AU194" s="245" t="s">
        <v>83</v>
      </c>
      <c r="AV194" s="14" t="s">
        <v>83</v>
      </c>
      <c r="AW194" s="14" t="s">
        <v>33</v>
      </c>
      <c r="AX194" s="14" t="s">
        <v>80</v>
      </c>
      <c r="AY194" s="245" t="s">
        <v>129</v>
      </c>
    </row>
    <row r="195" s="13" customFormat="1">
      <c r="A195" s="13"/>
      <c r="B195" s="224"/>
      <c r="C195" s="225"/>
      <c r="D195" s="226" t="s">
        <v>140</v>
      </c>
      <c r="E195" s="227" t="s">
        <v>19</v>
      </c>
      <c r="F195" s="228" t="s">
        <v>203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140</v>
      </c>
      <c r="AU195" s="234" t="s">
        <v>83</v>
      </c>
      <c r="AV195" s="13" t="s">
        <v>80</v>
      </c>
      <c r="AW195" s="13" t="s">
        <v>33</v>
      </c>
      <c r="AX195" s="13" t="s">
        <v>72</v>
      </c>
      <c r="AY195" s="234" t="s">
        <v>129</v>
      </c>
    </row>
    <row r="196" s="2" customFormat="1" ht="16.5" customHeight="1">
      <c r="A196" s="40"/>
      <c r="B196" s="41"/>
      <c r="C196" s="257" t="s">
        <v>279</v>
      </c>
      <c r="D196" s="257" t="s">
        <v>244</v>
      </c>
      <c r="E196" s="258" t="s">
        <v>280</v>
      </c>
      <c r="F196" s="259" t="s">
        <v>281</v>
      </c>
      <c r="G196" s="260" t="s">
        <v>247</v>
      </c>
      <c r="H196" s="261">
        <v>5</v>
      </c>
      <c r="I196" s="262"/>
      <c r="J196" s="263">
        <f>ROUND(I196*H196,2)</f>
        <v>0</v>
      </c>
      <c r="K196" s="259" t="s">
        <v>135</v>
      </c>
      <c r="L196" s="264"/>
      <c r="M196" s="265" t="s">
        <v>19</v>
      </c>
      <c r="N196" s="266" t="s">
        <v>43</v>
      </c>
      <c r="O196" s="86"/>
      <c r="P196" s="215">
        <f>O196*H196</f>
        <v>0</v>
      </c>
      <c r="Q196" s="215">
        <v>1</v>
      </c>
      <c r="R196" s="215">
        <f>Q196*H196</f>
        <v>5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188</v>
      </c>
      <c r="AT196" s="217" t="s">
        <v>244</v>
      </c>
      <c r="AU196" s="217" t="s">
        <v>83</v>
      </c>
      <c r="AY196" s="19" t="s">
        <v>129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136</v>
      </c>
      <c r="BM196" s="217" t="s">
        <v>282</v>
      </c>
    </row>
    <row r="197" s="14" customFormat="1">
      <c r="A197" s="14"/>
      <c r="B197" s="235"/>
      <c r="C197" s="236"/>
      <c r="D197" s="226" t="s">
        <v>140</v>
      </c>
      <c r="E197" s="236"/>
      <c r="F197" s="238" t="s">
        <v>283</v>
      </c>
      <c r="G197" s="236"/>
      <c r="H197" s="239">
        <v>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140</v>
      </c>
      <c r="AU197" s="245" t="s">
        <v>83</v>
      </c>
      <c r="AV197" s="14" t="s">
        <v>83</v>
      </c>
      <c r="AW197" s="14" t="s">
        <v>4</v>
      </c>
      <c r="AX197" s="14" t="s">
        <v>80</v>
      </c>
      <c r="AY197" s="245" t="s">
        <v>129</v>
      </c>
    </row>
    <row r="198" s="2" customFormat="1" ht="16.5" customHeight="1">
      <c r="A198" s="40"/>
      <c r="B198" s="41"/>
      <c r="C198" s="206" t="s">
        <v>7</v>
      </c>
      <c r="D198" s="206" t="s">
        <v>131</v>
      </c>
      <c r="E198" s="207" t="s">
        <v>284</v>
      </c>
      <c r="F198" s="208" t="s">
        <v>285</v>
      </c>
      <c r="G198" s="209" t="s">
        <v>134</v>
      </c>
      <c r="H198" s="210">
        <v>4750</v>
      </c>
      <c r="I198" s="211"/>
      <c r="J198" s="212">
        <f>ROUND(I198*H198,2)</f>
        <v>0</v>
      </c>
      <c r="K198" s="208" t="s">
        <v>135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136</v>
      </c>
      <c r="AT198" s="217" t="s">
        <v>131</v>
      </c>
      <c r="AU198" s="217" t="s">
        <v>83</v>
      </c>
      <c r="AY198" s="19" t="s">
        <v>129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136</v>
      </c>
      <c r="BM198" s="217" t="s">
        <v>286</v>
      </c>
    </row>
    <row r="199" s="2" customFormat="1">
      <c r="A199" s="40"/>
      <c r="B199" s="41"/>
      <c r="C199" s="42"/>
      <c r="D199" s="219" t="s">
        <v>138</v>
      </c>
      <c r="E199" s="42"/>
      <c r="F199" s="220" t="s">
        <v>287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138</v>
      </c>
      <c r="AU199" s="19" t="s">
        <v>83</v>
      </c>
    </row>
    <row r="200" s="13" customFormat="1">
      <c r="A200" s="13"/>
      <c r="B200" s="224"/>
      <c r="C200" s="225"/>
      <c r="D200" s="226" t="s">
        <v>140</v>
      </c>
      <c r="E200" s="227" t="s">
        <v>19</v>
      </c>
      <c r="F200" s="228" t="s">
        <v>288</v>
      </c>
      <c r="G200" s="225"/>
      <c r="H200" s="227" t="s">
        <v>19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140</v>
      </c>
      <c r="AU200" s="234" t="s">
        <v>83</v>
      </c>
      <c r="AV200" s="13" t="s">
        <v>80</v>
      </c>
      <c r="AW200" s="13" t="s">
        <v>33</v>
      </c>
      <c r="AX200" s="13" t="s">
        <v>72</v>
      </c>
      <c r="AY200" s="234" t="s">
        <v>129</v>
      </c>
    </row>
    <row r="201" s="14" customFormat="1">
      <c r="A201" s="14"/>
      <c r="B201" s="235"/>
      <c r="C201" s="236"/>
      <c r="D201" s="226" t="s">
        <v>140</v>
      </c>
      <c r="E201" s="237" t="s">
        <v>19</v>
      </c>
      <c r="F201" s="238" t="s">
        <v>289</v>
      </c>
      <c r="G201" s="236"/>
      <c r="H201" s="239">
        <v>4750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140</v>
      </c>
      <c r="AU201" s="245" t="s">
        <v>83</v>
      </c>
      <c r="AV201" s="14" t="s">
        <v>83</v>
      </c>
      <c r="AW201" s="14" t="s">
        <v>33</v>
      </c>
      <c r="AX201" s="14" t="s">
        <v>80</v>
      </c>
      <c r="AY201" s="245" t="s">
        <v>129</v>
      </c>
    </row>
    <row r="202" s="12" customFormat="1" ht="22.8" customHeight="1">
      <c r="A202" s="12"/>
      <c r="B202" s="190"/>
      <c r="C202" s="191"/>
      <c r="D202" s="192" t="s">
        <v>71</v>
      </c>
      <c r="E202" s="204" t="s">
        <v>83</v>
      </c>
      <c r="F202" s="204" t="s">
        <v>290</v>
      </c>
      <c r="G202" s="191"/>
      <c r="H202" s="191"/>
      <c r="I202" s="194"/>
      <c r="J202" s="205">
        <f>BK202</f>
        <v>0</v>
      </c>
      <c r="K202" s="191"/>
      <c r="L202" s="196"/>
      <c r="M202" s="197"/>
      <c r="N202" s="198"/>
      <c r="O202" s="198"/>
      <c r="P202" s="199">
        <f>SUM(P203:P217)</f>
        <v>0</v>
      </c>
      <c r="Q202" s="198"/>
      <c r="R202" s="199">
        <f>SUM(R203:R217)</f>
        <v>22.736139999999999</v>
      </c>
      <c r="S202" s="198"/>
      <c r="T202" s="200">
        <f>SUM(T203:T217)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80</v>
      </c>
      <c r="AT202" s="202" t="s">
        <v>71</v>
      </c>
      <c r="AU202" s="202" t="s">
        <v>80</v>
      </c>
      <c r="AY202" s="201" t="s">
        <v>129</v>
      </c>
      <c r="BK202" s="203">
        <f>SUM(BK203:BK217)</f>
        <v>0</v>
      </c>
    </row>
    <row r="203" s="2" customFormat="1" ht="24.15" customHeight="1">
      <c r="A203" s="40"/>
      <c r="B203" s="41"/>
      <c r="C203" s="206" t="s">
        <v>291</v>
      </c>
      <c r="D203" s="206" t="s">
        <v>131</v>
      </c>
      <c r="E203" s="207" t="s">
        <v>292</v>
      </c>
      <c r="F203" s="208" t="s">
        <v>293</v>
      </c>
      <c r="G203" s="209" t="s">
        <v>166</v>
      </c>
      <c r="H203" s="210">
        <v>114.8</v>
      </c>
      <c r="I203" s="211"/>
      <c r="J203" s="212">
        <f>ROUND(I203*H203,2)</f>
        <v>0</v>
      </c>
      <c r="K203" s="208" t="s">
        <v>135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136</v>
      </c>
      <c r="AT203" s="217" t="s">
        <v>131</v>
      </c>
      <c r="AU203" s="217" t="s">
        <v>83</v>
      </c>
      <c r="AY203" s="19" t="s">
        <v>129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136</v>
      </c>
      <c r="BM203" s="217" t="s">
        <v>294</v>
      </c>
    </row>
    <row r="204" s="2" customFormat="1">
      <c r="A204" s="40"/>
      <c r="B204" s="41"/>
      <c r="C204" s="42"/>
      <c r="D204" s="219" t="s">
        <v>138</v>
      </c>
      <c r="E204" s="42"/>
      <c r="F204" s="220" t="s">
        <v>295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138</v>
      </c>
      <c r="AU204" s="19" t="s">
        <v>83</v>
      </c>
    </row>
    <row r="205" s="14" customFormat="1">
      <c r="A205" s="14"/>
      <c r="B205" s="235"/>
      <c r="C205" s="236"/>
      <c r="D205" s="226" t="s">
        <v>140</v>
      </c>
      <c r="E205" s="237" t="s">
        <v>19</v>
      </c>
      <c r="F205" s="238" t="s">
        <v>296</v>
      </c>
      <c r="G205" s="236"/>
      <c r="H205" s="239">
        <v>50.200000000000003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140</v>
      </c>
      <c r="AU205" s="245" t="s">
        <v>83</v>
      </c>
      <c r="AV205" s="14" t="s">
        <v>83</v>
      </c>
      <c r="AW205" s="14" t="s">
        <v>33</v>
      </c>
      <c r="AX205" s="14" t="s">
        <v>72</v>
      </c>
      <c r="AY205" s="245" t="s">
        <v>129</v>
      </c>
    </row>
    <row r="206" s="14" customFormat="1">
      <c r="A206" s="14"/>
      <c r="B206" s="235"/>
      <c r="C206" s="236"/>
      <c r="D206" s="226" t="s">
        <v>140</v>
      </c>
      <c r="E206" s="237" t="s">
        <v>19</v>
      </c>
      <c r="F206" s="238" t="s">
        <v>297</v>
      </c>
      <c r="G206" s="236"/>
      <c r="H206" s="239">
        <v>64.599999999999994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140</v>
      </c>
      <c r="AU206" s="245" t="s">
        <v>83</v>
      </c>
      <c r="AV206" s="14" t="s">
        <v>83</v>
      </c>
      <c r="AW206" s="14" t="s">
        <v>33</v>
      </c>
      <c r="AX206" s="14" t="s">
        <v>72</v>
      </c>
      <c r="AY206" s="245" t="s">
        <v>129</v>
      </c>
    </row>
    <row r="207" s="15" customFormat="1">
      <c r="A207" s="15"/>
      <c r="B207" s="246"/>
      <c r="C207" s="247"/>
      <c r="D207" s="226" t="s">
        <v>140</v>
      </c>
      <c r="E207" s="248" t="s">
        <v>19</v>
      </c>
      <c r="F207" s="249" t="s">
        <v>156</v>
      </c>
      <c r="G207" s="247"/>
      <c r="H207" s="250">
        <v>114.8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6" t="s">
        <v>140</v>
      </c>
      <c r="AU207" s="256" t="s">
        <v>83</v>
      </c>
      <c r="AV207" s="15" t="s">
        <v>136</v>
      </c>
      <c r="AW207" s="15" t="s">
        <v>33</v>
      </c>
      <c r="AX207" s="15" t="s">
        <v>80</v>
      </c>
      <c r="AY207" s="256" t="s">
        <v>129</v>
      </c>
    </row>
    <row r="208" s="2" customFormat="1" ht="16.5" customHeight="1">
      <c r="A208" s="40"/>
      <c r="B208" s="41"/>
      <c r="C208" s="206" t="s">
        <v>298</v>
      </c>
      <c r="D208" s="206" t="s">
        <v>131</v>
      </c>
      <c r="E208" s="207" t="s">
        <v>299</v>
      </c>
      <c r="F208" s="208" t="s">
        <v>300</v>
      </c>
      <c r="G208" s="209" t="s">
        <v>166</v>
      </c>
      <c r="H208" s="210">
        <v>13.776</v>
      </c>
      <c r="I208" s="211"/>
      <c r="J208" s="212">
        <f>ROUND(I208*H208,2)</f>
        <v>0</v>
      </c>
      <c r="K208" s="208" t="s">
        <v>135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1.6299999999999999</v>
      </c>
      <c r="R208" s="215">
        <f>Q208*H208</f>
        <v>22.454879999999999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136</v>
      </c>
      <c r="AT208" s="217" t="s">
        <v>131</v>
      </c>
      <c r="AU208" s="217" t="s">
        <v>83</v>
      </c>
      <c r="AY208" s="19" t="s">
        <v>129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136</v>
      </c>
      <c r="BM208" s="217" t="s">
        <v>301</v>
      </c>
    </row>
    <row r="209" s="2" customFormat="1">
      <c r="A209" s="40"/>
      <c r="B209" s="41"/>
      <c r="C209" s="42"/>
      <c r="D209" s="219" t="s">
        <v>138</v>
      </c>
      <c r="E209" s="42"/>
      <c r="F209" s="220" t="s">
        <v>302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138</v>
      </c>
      <c r="AU209" s="19" t="s">
        <v>83</v>
      </c>
    </row>
    <row r="210" s="14" customFormat="1">
      <c r="A210" s="14"/>
      <c r="B210" s="235"/>
      <c r="C210" s="236"/>
      <c r="D210" s="226" t="s">
        <v>140</v>
      </c>
      <c r="E210" s="237" t="s">
        <v>19</v>
      </c>
      <c r="F210" s="238" t="s">
        <v>303</v>
      </c>
      <c r="G210" s="236"/>
      <c r="H210" s="239">
        <v>6.024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140</v>
      </c>
      <c r="AU210" s="245" t="s">
        <v>83</v>
      </c>
      <c r="AV210" s="14" t="s">
        <v>83</v>
      </c>
      <c r="AW210" s="14" t="s">
        <v>33</v>
      </c>
      <c r="AX210" s="14" t="s">
        <v>72</v>
      </c>
      <c r="AY210" s="245" t="s">
        <v>129</v>
      </c>
    </row>
    <row r="211" s="14" customFormat="1">
      <c r="A211" s="14"/>
      <c r="B211" s="235"/>
      <c r="C211" s="236"/>
      <c r="D211" s="226" t="s">
        <v>140</v>
      </c>
      <c r="E211" s="237" t="s">
        <v>19</v>
      </c>
      <c r="F211" s="238" t="s">
        <v>304</v>
      </c>
      <c r="G211" s="236"/>
      <c r="H211" s="239">
        <v>7.7519999999999998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140</v>
      </c>
      <c r="AU211" s="245" t="s">
        <v>83</v>
      </c>
      <c r="AV211" s="14" t="s">
        <v>83</v>
      </c>
      <c r="AW211" s="14" t="s">
        <v>33</v>
      </c>
      <c r="AX211" s="14" t="s">
        <v>72</v>
      </c>
      <c r="AY211" s="245" t="s">
        <v>129</v>
      </c>
    </row>
    <row r="212" s="15" customFormat="1">
      <c r="A212" s="15"/>
      <c r="B212" s="246"/>
      <c r="C212" s="247"/>
      <c r="D212" s="226" t="s">
        <v>140</v>
      </c>
      <c r="E212" s="248" t="s">
        <v>19</v>
      </c>
      <c r="F212" s="249" t="s">
        <v>156</v>
      </c>
      <c r="G212" s="247"/>
      <c r="H212" s="250">
        <v>13.776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140</v>
      </c>
      <c r="AU212" s="256" t="s">
        <v>83</v>
      </c>
      <c r="AV212" s="15" t="s">
        <v>136</v>
      </c>
      <c r="AW212" s="15" t="s">
        <v>33</v>
      </c>
      <c r="AX212" s="15" t="s">
        <v>80</v>
      </c>
      <c r="AY212" s="256" t="s">
        <v>129</v>
      </c>
    </row>
    <row r="213" s="2" customFormat="1" ht="16.5" customHeight="1">
      <c r="A213" s="40"/>
      <c r="B213" s="41"/>
      <c r="C213" s="206" t="s">
        <v>305</v>
      </c>
      <c r="D213" s="206" t="s">
        <v>131</v>
      </c>
      <c r="E213" s="207" t="s">
        <v>306</v>
      </c>
      <c r="F213" s="208" t="s">
        <v>307</v>
      </c>
      <c r="G213" s="209" t="s">
        <v>151</v>
      </c>
      <c r="H213" s="210">
        <v>574</v>
      </c>
      <c r="I213" s="211"/>
      <c r="J213" s="212">
        <f>ROUND(I213*H213,2)</f>
        <v>0</v>
      </c>
      <c r="K213" s="208" t="s">
        <v>135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0.00048999999999999998</v>
      </c>
      <c r="R213" s="215">
        <f>Q213*H213</f>
        <v>0.28126000000000001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136</v>
      </c>
      <c r="AT213" s="217" t="s">
        <v>131</v>
      </c>
      <c r="AU213" s="217" t="s">
        <v>83</v>
      </c>
      <c r="AY213" s="19" t="s">
        <v>129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136</v>
      </c>
      <c r="BM213" s="217" t="s">
        <v>308</v>
      </c>
    </row>
    <row r="214" s="2" customFormat="1">
      <c r="A214" s="40"/>
      <c r="B214" s="41"/>
      <c r="C214" s="42"/>
      <c r="D214" s="219" t="s">
        <v>138</v>
      </c>
      <c r="E214" s="42"/>
      <c r="F214" s="220" t="s">
        <v>309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138</v>
      </c>
      <c r="AU214" s="19" t="s">
        <v>83</v>
      </c>
    </row>
    <row r="215" s="14" customFormat="1">
      <c r="A215" s="14"/>
      <c r="B215" s="235"/>
      <c r="C215" s="236"/>
      <c r="D215" s="226" t="s">
        <v>140</v>
      </c>
      <c r="E215" s="237" t="s">
        <v>19</v>
      </c>
      <c r="F215" s="238" t="s">
        <v>310</v>
      </c>
      <c r="G215" s="236"/>
      <c r="H215" s="239">
        <v>251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140</v>
      </c>
      <c r="AU215" s="245" t="s">
        <v>83</v>
      </c>
      <c r="AV215" s="14" t="s">
        <v>83</v>
      </c>
      <c r="AW215" s="14" t="s">
        <v>33</v>
      </c>
      <c r="AX215" s="14" t="s">
        <v>72</v>
      </c>
      <c r="AY215" s="245" t="s">
        <v>129</v>
      </c>
    </row>
    <row r="216" s="14" customFormat="1">
      <c r="A216" s="14"/>
      <c r="B216" s="235"/>
      <c r="C216" s="236"/>
      <c r="D216" s="226" t="s">
        <v>140</v>
      </c>
      <c r="E216" s="237" t="s">
        <v>19</v>
      </c>
      <c r="F216" s="238" t="s">
        <v>311</v>
      </c>
      <c r="G216" s="236"/>
      <c r="H216" s="239">
        <v>323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140</v>
      </c>
      <c r="AU216" s="245" t="s">
        <v>83</v>
      </c>
      <c r="AV216" s="14" t="s">
        <v>83</v>
      </c>
      <c r="AW216" s="14" t="s">
        <v>33</v>
      </c>
      <c r="AX216" s="14" t="s">
        <v>72</v>
      </c>
      <c r="AY216" s="245" t="s">
        <v>129</v>
      </c>
    </row>
    <row r="217" s="15" customFormat="1">
      <c r="A217" s="15"/>
      <c r="B217" s="246"/>
      <c r="C217" s="247"/>
      <c r="D217" s="226" t="s">
        <v>140</v>
      </c>
      <c r="E217" s="248" t="s">
        <v>19</v>
      </c>
      <c r="F217" s="249" t="s">
        <v>156</v>
      </c>
      <c r="G217" s="247"/>
      <c r="H217" s="250">
        <v>574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140</v>
      </c>
      <c r="AU217" s="256" t="s">
        <v>83</v>
      </c>
      <c r="AV217" s="15" t="s">
        <v>136</v>
      </c>
      <c r="AW217" s="15" t="s">
        <v>33</v>
      </c>
      <c r="AX217" s="15" t="s">
        <v>80</v>
      </c>
      <c r="AY217" s="256" t="s">
        <v>129</v>
      </c>
    </row>
    <row r="218" s="12" customFormat="1" ht="22.8" customHeight="1">
      <c r="A218" s="12"/>
      <c r="B218" s="190"/>
      <c r="C218" s="191"/>
      <c r="D218" s="192" t="s">
        <v>71</v>
      </c>
      <c r="E218" s="204" t="s">
        <v>136</v>
      </c>
      <c r="F218" s="204" t="s">
        <v>312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SUM(P219:P232)</f>
        <v>0</v>
      </c>
      <c r="Q218" s="198"/>
      <c r="R218" s="199">
        <f>SUM(R219:R232)</f>
        <v>2.6356199999999999</v>
      </c>
      <c r="S218" s="198"/>
      <c r="T218" s="200">
        <f>SUM(T219:T232)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80</v>
      </c>
      <c r="AT218" s="202" t="s">
        <v>71</v>
      </c>
      <c r="AU218" s="202" t="s">
        <v>80</v>
      </c>
      <c r="AY218" s="201" t="s">
        <v>129</v>
      </c>
      <c r="BK218" s="203">
        <f>SUM(BK219:BK232)</f>
        <v>0</v>
      </c>
    </row>
    <row r="219" s="2" customFormat="1" ht="16.5" customHeight="1">
      <c r="A219" s="40"/>
      <c r="B219" s="41"/>
      <c r="C219" s="206" t="s">
        <v>313</v>
      </c>
      <c r="D219" s="206" t="s">
        <v>131</v>
      </c>
      <c r="E219" s="207" t="s">
        <v>314</v>
      </c>
      <c r="F219" s="208" t="s">
        <v>315</v>
      </c>
      <c r="G219" s="209" t="s">
        <v>166</v>
      </c>
      <c r="H219" s="210">
        <v>0.80000000000000004</v>
      </c>
      <c r="I219" s="211"/>
      <c r="J219" s="212">
        <f>ROUND(I219*H219,2)</f>
        <v>0</v>
      </c>
      <c r="K219" s="208" t="s">
        <v>135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136</v>
      </c>
      <c r="AT219" s="217" t="s">
        <v>131</v>
      </c>
      <c r="AU219" s="217" t="s">
        <v>83</v>
      </c>
      <c r="AY219" s="19" t="s">
        <v>129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136</v>
      </c>
      <c r="BM219" s="217" t="s">
        <v>316</v>
      </c>
    </row>
    <row r="220" s="2" customFormat="1">
      <c r="A220" s="40"/>
      <c r="B220" s="41"/>
      <c r="C220" s="42"/>
      <c r="D220" s="219" t="s">
        <v>138</v>
      </c>
      <c r="E220" s="42"/>
      <c r="F220" s="220" t="s">
        <v>317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138</v>
      </c>
      <c r="AU220" s="19" t="s">
        <v>83</v>
      </c>
    </row>
    <row r="221" s="13" customFormat="1">
      <c r="A221" s="13"/>
      <c r="B221" s="224"/>
      <c r="C221" s="225"/>
      <c r="D221" s="226" t="s">
        <v>140</v>
      </c>
      <c r="E221" s="227" t="s">
        <v>19</v>
      </c>
      <c r="F221" s="228" t="s">
        <v>318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140</v>
      </c>
      <c r="AU221" s="234" t="s">
        <v>83</v>
      </c>
      <c r="AV221" s="13" t="s">
        <v>80</v>
      </c>
      <c r="AW221" s="13" t="s">
        <v>33</v>
      </c>
      <c r="AX221" s="13" t="s">
        <v>72</v>
      </c>
      <c r="AY221" s="234" t="s">
        <v>129</v>
      </c>
    </row>
    <row r="222" s="14" customFormat="1">
      <c r="A222" s="14"/>
      <c r="B222" s="235"/>
      <c r="C222" s="236"/>
      <c r="D222" s="226" t="s">
        <v>140</v>
      </c>
      <c r="E222" s="237" t="s">
        <v>19</v>
      </c>
      <c r="F222" s="238" t="s">
        <v>319</v>
      </c>
      <c r="G222" s="236"/>
      <c r="H222" s="239">
        <v>0.80000000000000004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140</v>
      </c>
      <c r="AU222" s="245" t="s">
        <v>83</v>
      </c>
      <c r="AV222" s="14" t="s">
        <v>83</v>
      </c>
      <c r="AW222" s="14" t="s">
        <v>33</v>
      </c>
      <c r="AX222" s="14" t="s">
        <v>80</v>
      </c>
      <c r="AY222" s="245" t="s">
        <v>129</v>
      </c>
    </row>
    <row r="223" s="13" customFormat="1">
      <c r="A223" s="13"/>
      <c r="B223" s="224"/>
      <c r="C223" s="225"/>
      <c r="D223" s="226" t="s">
        <v>140</v>
      </c>
      <c r="E223" s="227" t="s">
        <v>19</v>
      </c>
      <c r="F223" s="228" t="s">
        <v>203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140</v>
      </c>
      <c r="AU223" s="234" t="s">
        <v>83</v>
      </c>
      <c r="AV223" s="13" t="s">
        <v>80</v>
      </c>
      <c r="AW223" s="13" t="s">
        <v>33</v>
      </c>
      <c r="AX223" s="13" t="s">
        <v>72</v>
      </c>
      <c r="AY223" s="234" t="s">
        <v>129</v>
      </c>
    </row>
    <row r="224" s="2" customFormat="1" ht="16.5" customHeight="1">
      <c r="A224" s="40"/>
      <c r="B224" s="41"/>
      <c r="C224" s="206" t="s">
        <v>320</v>
      </c>
      <c r="D224" s="206" t="s">
        <v>131</v>
      </c>
      <c r="E224" s="207" t="s">
        <v>321</v>
      </c>
      <c r="F224" s="208" t="s">
        <v>322</v>
      </c>
      <c r="G224" s="209" t="s">
        <v>323</v>
      </c>
      <c r="H224" s="210">
        <v>13</v>
      </c>
      <c r="I224" s="211"/>
      <c r="J224" s="212">
        <f>ROUND(I224*H224,2)</f>
        <v>0</v>
      </c>
      <c r="K224" s="208" t="s">
        <v>135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0.087419999999999998</v>
      </c>
      <c r="R224" s="215">
        <f>Q224*H224</f>
        <v>1.13646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136</v>
      </c>
      <c r="AT224" s="217" t="s">
        <v>131</v>
      </c>
      <c r="AU224" s="217" t="s">
        <v>83</v>
      </c>
      <c r="AY224" s="19" t="s">
        <v>129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136</v>
      </c>
      <c r="BM224" s="217" t="s">
        <v>324</v>
      </c>
    </row>
    <row r="225" s="2" customFormat="1">
      <c r="A225" s="40"/>
      <c r="B225" s="41"/>
      <c r="C225" s="42"/>
      <c r="D225" s="219" t="s">
        <v>138</v>
      </c>
      <c r="E225" s="42"/>
      <c r="F225" s="220" t="s">
        <v>325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138</v>
      </c>
      <c r="AU225" s="19" t="s">
        <v>83</v>
      </c>
    </row>
    <row r="226" s="14" customFormat="1">
      <c r="A226" s="14"/>
      <c r="B226" s="235"/>
      <c r="C226" s="236"/>
      <c r="D226" s="226" t="s">
        <v>140</v>
      </c>
      <c r="E226" s="237" t="s">
        <v>19</v>
      </c>
      <c r="F226" s="238" t="s">
        <v>326</v>
      </c>
      <c r="G226" s="236"/>
      <c r="H226" s="239">
        <v>13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140</v>
      </c>
      <c r="AU226" s="245" t="s">
        <v>83</v>
      </c>
      <c r="AV226" s="14" t="s">
        <v>83</v>
      </c>
      <c r="AW226" s="14" t="s">
        <v>33</v>
      </c>
      <c r="AX226" s="14" t="s">
        <v>80</v>
      </c>
      <c r="AY226" s="245" t="s">
        <v>129</v>
      </c>
    </row>
    <row r="227" s="13" customFormat="1">
      <c r="A227" s="13"/>
      <c r="B227" s="224"/>
      <c r="C227" s="225"/>
      <c r="D227" s="226" t="s">
        <v>140</v>
      </c>
      <c r="E227" s="227" t="s">
        <v>19</v>
      </c>
      <c r="F227" s="228" t="s">
        <v>187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140</v>
      </c>
      <c r="AU227" s="234" t="s">
        <v>83</v>
      </c>
      <c r="AV227" s="13" t="s">
        <v>80</v>
      </c>
      <c r="AW227" s="13" t="s">
        <v>33</v>
      </c>
      <c r="AX227" s="13" t="s">
        <v>72</v>
      </c>
      <c r="AY227" s="234" t="s">
        <v>129</v>
      </c>
    </row>
    <row r="228" s="2" customFormat="1" ht="16.5" customHeight="1">
      <c r="A228" s="40"/>
      <c r="B228" s="41"/>
      <c r="C228" s="257" t="s">
        <v>327</v>
      </c>
      <c r="D228" s="257" t="s">
        <v>244</v>
      </c>
      <c r="E228" s="258" t="s">
        <v>328</v>
      </c>
      <c r="F228" s="259" t="s">
        <v>329</v>
      </c>
      <c r="G228" s="260" t="s">
        <v>323</v>
      </c>
      <c r="H228" s="261">
        <v>13</v>
      </c>
      <c r="I228" s="262"/>
      <c r="J228" s="263">
        <f>ROUND(I228*H228,2)</f>
        <v>0</v>
      </c>
      <c r="K228" s="259" t="s">
        <v>135</v>
      </c>
      <c r="L228" s="264"/>
      <c r="M228" s="265" t="s">
        <v>19</v>
      </c>
      <c r="N228" s="266" t="s">
        <v>43</v>
      </c>
      <c r="O228" s="86"/>
      <c r="P228" s="215">
        <f>O228*H228</f>
        <v>0</v>
      </c>
      <c r="Q228" s="215">
        <v>0.027</v>
      </c>
      <c r="R228" s="215">
        <f>Q228*H228</f>
        <v>0.35099999999999998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188</v>
      </c>
      <c r="AT228" s="217" t="s">
        <v>244</v>
      </c>
      <c r="AU228" s="217" t="s">
        <v>83</v>
      </c>
      <c r="AY228" s="19" t="s">
        <v>129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136</v>
      </c>
      <c r="BM228" s="217" t="s">
        <v>330</v>
      </c>
    </row>
    <row r="229" s="2" customFormat="1" ht="24.15" customHeight="1">
      <c r="A229" s="40"/>
      <c r="B229" s="41"/>
      <c r="C229" s="206" t="s">
        <v>331</v>
      </c>
      <c r="D229" s="206" t="s">
        <v>131</v>
      </c>
      <c r="E229" s="207" t="s">
        <v>332</v>
      </c>
      <c r="F229" s="208" t="s">
        <v>333</v>
      </c>
      <c r="G229" s="209" t="s">
        <v>323</v>
      </c>
      <c r="H229" s="210">
        <v>13</v>
      </c>
      <c r="I229" s="211"/>
      <c r="J229" s="212">
        <f>ROUND(I229*H229,2)</f>
        <v>0</v>
      </c>
      <c r="K229" s="208" t="s">
        <v>135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0.088319999999999996</v>
      </c>
      <c r="R229" s="215">
        <f>Q229*H229</f>
        <v>1.1481599999999999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136</v>
      </c>
      <c r="AT229" s="217" t="s">
        <v>131</v>
      </c>
      <c r="AU229" s="217" t="s">
        <v>83</v>
      </c>
      <c r="AY229" s="19" t="s">
        <v>129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136</v>
      </c>
      <c r="BM229" s="217" t="s">
        <v>334</v>
      </c>
    </row>
    <row r="230" s="2" customFormat="1">
      <c r="A230" s="40"/>
      <c r="B230" s="41"/>
      <c r="C230" s="42"/>
      <c r="D230" s="219" t="s">
        <v>138</v>
      </c>
      <c r="E230" s="42"/>
      <c r="F230" s="220" t="s">
        <v>335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138</v>
      </c>
      <c r="AU230" s="19" t="s">
        <v>83</v>
      </c>
    </row>
    <row r="231" s="14" customFormat="1">
      <c r="A231" s="14"/>
      <c r="B231" s="235"/>
      <c r="C231" s="236"/>
      <c r="D231" s="226" t="s">
        <v>140</v>
      </c>
      <c r="E231" s="237" t="s">
        <v>19</v>
      </c>
      <c r="F231" s="238" t="s">
        <v>326</v>
      </c>
      <c r="G231" s="236"/>
      <c r="H231" s="239">
        <v>13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140</v>
      </c>
      <c r="AU231" s="245" t="s">
        <v>83</v>
      </c>
      <c r="AV231" s="14" t="s">
        <v>83</v>
      </c>
      <c r="AW231" s="14" t="s">
        <v>33</v>
      </c>
      <c r="AX231" s="14" t="s">
        <v>80</v>
      </c>
      <c r="AY231" s="245" t="s">
        <v>129</v>
      </c>
    </row>
    <row r="232" s="13" customFormat="1">
      <c r="A232" s="13"/>
      <c r="B232" s="224"/>
      <c r="C232" s="225"/>
      <c r="D232" s="226" t="s">
        <v>140</v>
      </c>
      <c r="E232" s="227" t="s">
        <v>19</v>
      </c>
      <c r="F232" s="228" t="s">
        <v>187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140</v>
      </c>
      <c r="AU232" s="234" t="s">
        <v>83</v>
      </c>
      <c r="AV232" s="13" t="s">
        <v>80</v>
      </c>
      <c r="AW232" s="13" t="s">
        <v>33</v>
      </c>
      <c r="AX232" s="13" t="s">
        <v>72</v>
      </c>
      <c r="AY232" s="234" t="s">
        <v>129</v>
      </c>
    </row>
    <row r="233" s="12" customFormat="1" ht="22.8" customHeight="1">
      <c r="A233" s="12"/>
      <c r="B233" s="190"/>
      <c r="C233" s="191"/>
      <c r="D233" s="192" t="s">
        <v>71</v>
      </c>
      <c r="E233" s="204" t="s">
        <v>163</v>
      </c>
      <c r="F233" s="204" t="s">
        <v>336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SUM(P234:P259)</f>
        <v>0</v>
      </c>
      <c r="Q233" s="198"/>
      <c r="R233" s="199">
        <f>SUM(R234:R259)</f>
        <v>12.535</v>
      </c>
      <c r="S233" s="198"/>
      <c r="T233" s="200">
        <f>SUM(T234:T259)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80</v>
      </c>
      <c r="AT233" s="202" t="s">
        <v>71</v>
      </c>
      <c r="AU233" s="202" t="s">
        <v>80</v>
      </c>
      <c r="AY233" s="201" t="s">
        <v>129</v>
      </c>
      <c r="BK233" s="203">
        <f>SUM(BK234:BK259)</f>
        <v>0</v>
      </c>
    </row>
    <row r="234" s="2" customFormat="1" ht="21.75" customHeight="1">
      <c r="A234" s="40"/>
      <c r="B234" s="41"/>
      <c r="C234" s="206" t="s">
        <v>337</v>
      </c>
      <c r="D234" s="206" t="s">
        <v>131</v>
      </c>
      <c r="E234" s="207" t="s">
        <v>338</v>
      </c>
      <c r="F234" s="208" t="s">
        <v>339</v>
      </c>
      <c r="G234" s="209" t="s">
        <v>134</v>
      </c>
      <c r="H234" s="210">
        <v>9420</v>
      </c>
      <c r="I234" s="211"/>
      <c r="J234" s="212">
        <f>ROUND(I234*H234,2)</f>
        <v>0</v>
      </c>
      <c r="K234" s="208" t="s">
        <v>135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136</v>
      </c>
      <c r="AT234" s="217" t="s">
        <v>131</v>
      </c>
      <c r="AU234" s="217" t="s">
        <v>83</v>
      </c>
      <c r="AY234" s="19" t="s">
        <v>129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136</v>
      </c>
      <c r="BM234" s="217" t="s">
        <v>340</v>
      </c>
    </row>
    <row r="235" s="2" customFormat="1">
      <c r="A235" s="40"/>
      <c r="B235" s="41"/>
      <c r="C235" s="42"/>
      <c r="D235" s="219" t="s">
        <v>138</v>
      </c>
      <c r="E235" s="42"/>
      <c r="F235" s="220" t="s">
        <v>341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138</v>
      </c>
      <c r="AU235" s="19" t="s">
        <v>83</v>
      </c>
    </row>
    <row r="236" s="13" customFormat="1">
      <c r="A236" s="13"/>
      <c r="B236" s="224"/>
      <c r="C236" s="225"/>
      <c r="D236" s="226" t="s">
        <v>140</v>
      </c>
      <c r="E236" s="227" t="s">
        <v>19</v>
      </c>
      <c r="F236" s="228" t="s">
        <v>288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140</v>
      </c>
      <c r="AU236" s="234" t="s">
        <v>83</v>
      </c>
      <c r="AV236" s="13" t="s">
        <v>80</v>
      </c>
      <c r="AW236" s="13" t="s">
        <v>33</v>
      </c>
      <c r="AX236" s="13" t="s">
        <v>72</v>
      </c>
      <c r="AY236" s="234" t="s">
        <v>129</v>
      </c>
    </row>
    <row r="237" s="14" customFormat="1">
      <c r="A237" s="14"/>
      <c r="B237" s="235"/>
      <c r="C237" s="236"/>
      <c r="D237" s="226" t="s">
        <v>140</v>
      </c>
      <c r="E237" s="237" t="s">
        <v>19</v>
      </c>
      <c r="F237" s="238" t="s">
        <v>342</v>
      </c>
      <c r="G237" s="236"/>
      <c r="H237" s="239">
        <v>9420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140</v>
      </c>
      <c r="AU237" s="245" t="s">
        <v>83</v>
      </c>
      <c r="AV237" s="14" t="s">
        <v>83</v>
      </c>
      <c r="AW237" s="14" t="s">
        <v>33</v>
      </c>
      <c r="AX237" s="14" t="s">
        <v>80</v>
      </c>
      <c r="AY237" s="245" t="s">
        <v>129</v>
      </c>
    </row>
    <row r="238" s="2" customFormat="1" ht="24.15" customHeight="1">
      <c r="A238" s="40"/>
      <c r="B238" s="41"/>
      <c r="C238" s="206" t="s">
        <v>343</v>
      </c>
      <c r="D238" s="206" t="s">
        <v>131</v>
      </c>
      <c r="E238" s="207" t="s">
        <v>344</v>
      </c>
      <c r="F238" s="208" t="s">
        <v>345</v>
      </c>
      <c r="G238" s="209" t="s">
        <v>134</v>
      </c>
      <c r="H238" s="210">
        <v>4660</v>
      </c>
      <c r="I238" s="211"/>
      <c r="J238" s="212">
        <f>ROUND(I238*H238,2)</f>
        <v>0</v>
      </c>
      <c r="K238" s="208" t="s">
        <v>135</v>
      </c>
      <c r="L238" s="46"/>
      <c r="M238" s="213" t="s">
        <v>19</v>
      </c>
      <c r="N238" s="214" t="s">
        <v>43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136</v>
      </c>
      <c r="AT238" s="217" t="s">
        <v>131</v>
      </c>
      <c r="AU238" s="217" t="s">
        <v>83</v>
      </c>
      <c r="AY238" s="19" t="s">
        <v>129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136</v>
      </c>
      <c r="BM238" s="217" t="s">
        <v>346</v>
      </c>
    </row>
    <row r="239" s="2" customFormat="1">
      <c r="A239" s="40"/>
      <c r="B239" s="41"/>
      <c r="C239" s="42"/>
      <c r="D239" s="219" t="s">
        <v>138</v>
      </c>
      <c r="E239" s="42"/>
      <c r="F239" s="220" t="s">
        <v>347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138</v>
      </c>
      <c r="AU239" s="19" t="s">
        <v>83</v>
      </c>
    </row>
    <row r="240" s="13" customFormat="1">
      <c r="A240" s="13"/>
      <c r="B240" s="224"/>
      <c r="C240" s="225"/>
      <c r="D240" s="226" t="s">
        <v>140</v>
      </c>
      <c r="E240" s="227" t="s">
        <v>19</v>
      </c>
      <c r="F240" s="228" t="s">
        <v>288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140</v>
      </c>
      <c r="AU240" s="234" t="s">
        <v>83</v>
      </c>
      <c r="AV240" s="13" t="s">
        <v>80</v>
      </c>
      <c r="AW240" s="13" t="s">
        <v>33</v>
      </c>
      <c r="AX240" s="13" t="s">
        <v>72</v>
      </c>
      <c r="AY240" s="234" t="s">
        <v>129</v>
      </c>
    </row>
    <row r="241" s="14" customFormat="1">
      <c r="A241" s="14"/>
      <c r="B241" s="235"/>
      <c r="C241" s="236"/>
      <c r="D241" s="226" t="s">
        <v>140</v>
      </c>
      <c r="E241" s="237" t="s">
        <v>19</v>
      </c>
      <c r="F241" s="238" t="s">
        <v>348</v>
      </c>
      <c r="G241" s="236"/>
      <c r="H241" s="239">
        <v>4660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140</v>
      </c>
      <c r="AU241" s="245" t="s">
        <v>83</v>
      </c>
      <c r="AV241" s="14" t="s">
        <v>83</v>
      </c>
      <c r="AW241" s="14" t="s">
        <v>33</v>
      </c>
      <c r="AX241" s="14" t="s">
        <v>80</v>
      </c>
      <c r="AY241" s="245" t="s">
        <v>129</v>
      </c>
    </row>
    <row r="242" s="2" customFormat="1" ht="21.75" customHeight="1">
      <c r="A242" s="40"/>
      <c r="B242" s="41"/>
      <c r="C242" s="206" t="s">
        <v>349</v>
      </c>
      <c r="D242" s="206" t="s">
        <v>131</v>
      </c>
      <c r="E242" s="207" t="s">
        <v>350</v>
      </c>
      <c r="F242" s="208" t="s">
        <v>351</v>
      </c>
      <c r="G242" s="209" t="s">
        <v>134</v>
      </c>
      <c r="H242" s="210">
        <v>54.5</v>
      </c>
      <c r="I242" s="211"/>
      <c r="J242" s="212">
        <f>ROUND(I242*H242,2)</f>
        <v>0</v>
      </c>
      <c r="K242" s="208" t="s">
        <v>135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0.23000000000000001</v>
      </c>
      <c r="R242" s="215">
        <f>Q242*H242</f>
        <v>12.535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136</v>
      </c>
      <c r="AT242" s="217" t="s">
        <v>131</v>
      </c>
      <c r="AU242" s="217" t="s">
        <v>83</v>
      </c>
      <c r="AY242" s="19" t="s">
        <v>129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136</v>
      </c>
      <c r="BM242" s="217" t="s">
        <v>352</v>
      </c>
    </row>
    <row r="243" s="2" customFormat="1">
      <c r="A243" s="40"/>
      <c r="B243" s="41"/>
      <c r="C243" s="42"/>
      <c r="D243" s="219" t="s">
        <v>138</v>
      </c>
      <c r="E243" s="42"/>
      <c r="F243" s="220" t="s">
        <v>353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138</v>
      </c>
      <c r="AU243" s="19" t="s">
        <v>83</v>
      </c>
    </row>
    <row r="244" s="14" customFormat="1">
      <c r="A244" s="14"/>
      <c r="B244" s="235"/>
      <c r="C244" s="236"/>
      <c r="D244" s="226" t="s">
        <v>140</v>
      </c>
      <c r="E244" s="237" t="s">
        <v>19</v>
      </c>
      <c r="F244" s="238" t="s">
        <v>354</v>
      </c>
      <c r="G244" s="236"/>
      <c r="H244" s="239">
        <v>44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140</v>
      </c>
      <c r="AU244" s="245" t="s">
        <v>83</v>
      </c>
      <c r="AV244" s="14" t="s">
        <v>83</v>
      </c>
      <c r="AW244" s="14" t="s">
        <v>33</v>
      </c>
      <c r="AX244" s="14" t="s">
        <v>72</v>
      </c>
      <c r="AY244" s="245" t="s">
        <v>129</v>
      </c>
    </row>
    <row r="245" s="14" customFormat="1">
      <c r="A245" s="14"/>
      <c r="B245" s="235"/>
      <c r="C245" s="236"/>
      <c r="D245" s="226" t="s">
        <v>140</v>
      </c>
      <c r="E245" s="237" t="s">
        <v>19</v>
      </c>
      <c r="F245" s="238" t="s">
        <v>355</v>
      </c>
      <c r="G245" s="236"/>
      <c r="H245" s="239">
        <v>10.5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140</v>
      </c>
      <c r="AU245" s="245" t="s">
        <v>83</v>
      </c>
      <c r="AV245" s="14" t="s">
        <v>83</v>
      </c>
      <c r="AW245" s="14" t="s">
        <v>33</v>
      </c>
      <c r="AX245" s="14" t="s">
        <v>72</v>
      </c>
      <c r="AY245" s="245" t="s">
        <v>129</v>
      </c>
    </row>
    <row r="246" s="15" customFormat="1">
      <c r="A246" s="15"/>
      <c r="B246" s="246"/>
      <c r="C246" s="247"/>
      <c r="D246" s="226" t="s">
        <v>140</v>
      </c>
      <c r="E246" s="248" t="s">
        <v>19</v>
      </c>
      <c r="F246" s="249" t="s">
        <v>156</v>
      </c>
      <c r="G246" s="247"/>
      <c r="H246" s="250">
        <v>54.5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140</v>
      </c>
      <c r="AU246" s="256" t="s">
        <v>83</v>
      </c>
      <c r="AV246" s="15" t="s">
        <v>136</v>
      </c>
      <c r="AW246" s="15" t="s">
        <v>33</v>
      </c>
      <c r="AX246" s="15" t="s">
        <v>80</v>
      </c>
      <c r="AY246" s="256" t="s">
        <v>129</v>
      </c>
    </row>
    <row r="247" s="2" customFormat="1" ht="16.5" customHeight="1">
      <c r="A247" s="40"/>
      <c r="B247" s="41"/>
      <c r="C247" s="206" t="s">
        <v>356</v>
      </c>
      <c r="D247" s="206" t="s">
        <v>131</v>
      </c>
      <c r="E247" s="207" t="s">
        <v>357</v>
      </c>
      <c r="F247" s="208" t="s">
        <v>358</v>
      </c>
      <c r="G247" s="209" t="s">
        <v>166</v>
      </c>
      <c r="H247" s="210">
        <v>5.0999999999999996</v>
      </c>
      <c r="I247" s="211"/>
      <c r="J247" s="212">
        <f>ROUND(I247*H247,2)</f>
        <v>0</v>
      </c>
      <c r="K247" s="208" t="s">
        <v>135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136</v>
      </c>
      <c r="AT247" s="217" t="s">
        <v>131</v>
      </c>
      <c r="AU247" s="217" t="s">
        <v>83</v>
      </c>
      <c r="AY247" s="19" t="s">
        <v>129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136</v>
      </c>
      <c r="BM247" s="217" t="s">
        <v>359</v>
      </c>
    </row>
    <row r="248" s="2" customFormat="1">
      <c r="A248" s="40"/>
      <c r="B248" s="41"/>
      <c r="C248" s="42"/>
      <c r="D248" s="219" t="s">
        <v>138</v>
      </c>
      <c r="E248" s="42"/>
      <c r="F248" s="220" t="s">
        <v>360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138</v>
      </c>
      <c r="AU248" s="19" t="s">
        <v>83</v>
      </c>
    </row>
    <row r="249" s="14" customFormat="1">
      <c r="A249" s="14"/>
      <c r="B249" s="235"/>
      <c r="C249" s="236"/>
      <c r="D249" s="226" t="s">
        <v>140</v>
      </c>
      <c r="E249" s="237" t="s">
        <v>19</v>
      </c>
      <c r="F249" s="238" t="s">
        <v>361</v>
      </c>
      <c r="G249" s="236"/>
      <c r="H249" s="239">
        <v>4.4000000000000004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140</v>
      </c>
      <c r="AU249" s="245" t="s">
        <v>83</v>
      </c>
      <c r="AV249" s="14" t="s">
        <v>83</v>
      </c>
      <c r="AW249" s="14" t="s">
        <v>33</v>
      </c>
      <c r="AX249" s="14" t="s">
        <v>72</v>
      </c>
      <c r="AY249" s="245" t="s">
        <v>129</v>
      </c>
    </row>
    <row r="250" s="14" customFormat="1">
      <c r="A250" s="14"/>
      <c r="B250" s="235"/>
      <c r="C250" s="236"/>
      <c r="D250" s="226" t="s">
        <v>140</v>
      </c>
      <c r="E250" s="237" t="s">
        <v>19</v>
      </c>
      <c r="F250" s="238" t="s">
        <v>362</v>
      </c>
      <c r="G250" s="236"/>
      <c r="H250" s="239">
        <v>0.69999999999999996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140</v>
      </c>
      <c r="AU250" s="245" t="s">
        <v>83</v>
      </c>
      <c r="AV250" s="14" t="s">
        <v>83</v>
      </c>
      <c r="AW250" s="14" t="s">
        <v>33</v>
      </c>
      <c r="AX250" s="14" t="s">
        <v>72</v>
      </c>
      <c r="AY250" s="245" t="s">
        <v>129</v>
      </c>
    </row>
    <row r="251" s="15" customFormat="1">
      <c r="A251" s="15"/>
      <c r="B251" s="246"/>
      <c r="C251" s="247"/>
      <c r="D251" s="226" t="s">
        <v>140</v>
      </c>
      <c r="E251" s="248" t="s">
        <v>19</v>
      </c>
      <c r="F251" s="249" t="s">
        <v>156</v>
      </c>
      <c r="G251" s="247"/>
      <c r="H251" s="250">
        <v>5.1000000000000005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140</v>
      </c>
      <c r="AU251" s="256" t="s">
        <v>83</v>
      </c>
      <c r="AV251" s="15" t="s">
        <v>136</v>
      </c>
      <c r="AW251" s="15" t="s">
        <v>33</v>
      </c>
      <c r="AX251" s="15" t="s">
        <v>80</v>
      </c>
      <c r="AY251" s="256" t="s">
        <v>129</v>
      </c>
    </row>
    <row r="252" s="2" customFormat="1" ht="16.5" customHeight="1">
      <c r="A252" s="40"/>
      <c r="B252" s="41"/>
      <c r="C252" s="206" t="s">
        <v>363</v>
      </c>
      <c r="D252" s="206" t="s">
        <v>131</v>
      </c>
      <c r="E252" s="207" t="s">
        <v>364</v>
      </c>
      <c r="F252" s="208" t="s">
        <v>365</v>
      </c>
      <c r="G252" s="209" t="s">
        <v>134</v>
      </c>
      <c r="H252" s="210">
        <v>4660</v>
      </c>
      <c r="I252" s="211"/>
      <c r="J252" s="212">
        <f>ROUND(I252*H252,2)</f>
        <v>0</v>
      </c>
      <c r="K252" s="208" t="s">
        <v>135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136</v>
      </c>
      <c r="AT252" s="217" t="s">
        <v>131</v>
      </c>
      <c r="AU252" s="217" t="s">
        <v>83</v>
      </c>
      <c r="AY252" s="19" t="s">
        <v>129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136</v>
      </c>
      <c r="BM252" s="217" t="s">
        <v>366</v>
      </c>
    </row>
    <row r="253" s="2" customFormat="1">
      <c r="A253" s="40"/>
      <c r="B253" s="41"/>
      <c r="C253" s="42"/>
      <c r="D253" s="219" t="s">
        <v>138</v>
      </c>
      <c r="E253" s="42"/>
      <c r="F253" s="220" t="s">
        <v>367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138</v>
      </c>
      <c r="AU253" s="19" t="s">
        <v>83</v>
      </c>
    </row>
    <row r="254" s="13" customFormat="1">
      <c r="A254" s="13"/>
      <c r="B254" s="224"/>
      <c r="C254" s="225"/>
      <c r="D254" s="226" t="s">
        <v>140</v>
      </c>
      <c r="E254" s="227" t="s">
        <v>19</v>
      </c>
      <c r="F254" s="228" t="s">
        <v>288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140</v>
      </c>
      <c r="AU254" s="234" t="s">
        <v>83</v>
      </c>
      <c r="AV254" s="13" t="s">
        <v>80</v>
      </c>
      <c r="AW254" s="13" t="s">
        <v>33</v>
      </c>
      <c r="AX254" s="13" t="s">
        <v>72</v>
      </c>
      <c r="AY254" s="234" t="s">
        <v>129</v>
      </c>
    </row>
    <row r="255" s="14" customFormat="1">
      <c r="A255" s="14"/>
      <c r="B255" s="235"/>
      <c r="C255" s="236"/>
      <c r="D255" s="226" t="s">
        <v>140</v>
      </c>
      <c r="E255" s="237" t="s">
        <v>19</v>
      </c>
      <c r="F255" s="238" t="s">
        <v>348</v>
      </c>
      <c r="G255" s="236"/>
      <c r="H255" s="239">
        <v>4660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140</v>
      </c>
      <c r="AU255" s="245" t="s">
        <v>83</v>
      </c>
      <c r="AV255" s="14" t="s">
        <v>83</v>
      </c>
      <c r="AW255" s="14" t="s">
        <v>33</v>
      </c>
      <c r="AX255" s="14" t="s">
        <v>80</v>
      </c>
      <c r="AY255" s="245" t="s">
        <v>129</v>
      </c>
    </row>
    <row r="256" s="2" customFormat="1" ht="24.15" customHeight="1">
      <c r="A256" s="40"/>
      <c r="B256" s="41"/>
      <c r="C256" s="206" t="s">
        <v>368</v>
      </c>
      <c r="D256" s="206" t="s">
        <v>131</v>
      </c>
      <c r="E256" s="207" t="s">
        <v>369</v>
      </c>
      <c r="F256" s="208" t="s">
        <v>370</v>
      </c>
      <c r="G256" s="209" t="s">
        <v>134</v>
      </c>
      <c r="H256" s="210">
        <v>4660</v>
      </c>
      <c r="I256" s="211"/>
      <c r="J256" s="212">
        <f>ROUND(I256*H256,2)</f>
        <v>0</v>
      </c>
      <c r="K256" s="208" t="s">
        <v>135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136</v>
      </c>
      <c r="AT256" s="217" t="s">
        <v>131</v>
      </c>
      <c r="AU256" s="217" t="s">
        <v>83</v>
      </c>
      <c r="AY256" s="19" t="s">
        <v>129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136</v>
      </c>
      <c r="BM256" s="217" t="s">
        <v>371</v>
      </c>
    </row>
    <row r="257" s="2" customFormat="1">
      <c r="A257" s="40"/>
      <c r="B257" s="41"/>
      <c r="C257" s="42"/>
      <c r="D257" s="219" t="s">
        <v>138</v>
      </c>
      <c r="E257" s="42"/>
      <c r="F257" s="220" t="s">
        <v>372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138</v>
      </c>
      <c r="AU257" s="19" t="s">
        <v>83</v>
      </c>
    </row>
    <row r="258" s="13" customFormat="1">
      <c r="A258" s="13"/>
      <c r="B258" s="224"/>
      <c r="C258" s="225"/>
      <c r="D258" s="226" t="s">
        <v>140</v>
      </c>
      <c r="E258" s="227" t="s">
        <v>19</v>
      </c>
      <c r="F258" s="228" t="s">
        <v>288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140</v>
      </c>
      <c r="AU258" s="234" t="s">
        <v>83</v>
      </c>
      <c r="AV258" s="13" t="s">
        <v>80</v>
      </c>
      <c r="AW258" s="13" t="s">
        <v>33</v>
      </c>
      <c r="AX258" s="13" t="s">
        <v>72</v>
      </c>
      <c r="AY258" s="234" t="s">
        <v>129</v>
      </c>
    </row>
    <row r="259" s="14" customFormat="1">
      <c r="A259" s="14"/>
      <c r="B259" s="235"/>
      <c r="C259" s="236"/>
      <c r="D259" s="226" t="s">
        <v>140</v>
      </c>
      <c r="E259" s="237" t="s">
        <v>19</v>
      </c>
      <c r="F259" s="238" t="s">
        <v>348</v>
      </c>
      <c r="G259" s="236"/>
      <c r="H259" s="239">
        <v>4660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140</v>
      </c>
      <c r="AU259" s="245" t="s">
        <v>83</v>
      </c>
      <c r="AV259" s="14" t="s">
        <v>83</v>
      </c>
      <c r="AW259" s="14" t="s">
        <v>33</v>
      </c>
      <c r="AX259" s="14" t="s">
        <v>80</v>
      </c>
      <c r="AY259" s="245" t="s">
        <v>129</v>
      </c>
    </row>
    <row r="260" s="12" customFormat="1" ht="22.8" customHeight="1">
      <c r="A260" s="12"/>
      <c r="B260" s="190"/>
      <c r="C260" s="191"/>
      <c r="D260" s="192" t="s">
        <v>71</v>
      </c>
      <c r="E260" s="204" t="s">
        <v>188</v>
      </c>
      <c r="F260" s="204" t="s">
        <v>373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SUM(P261:P345)</f>
        <v>0</v>
      </c>
      <c r="Q260" s="198"/>
      <c r="R260" s="199">
        <f>SUM(R261:R345)</f>
        <v>9.7259409999999988</v>
      </c>
      <c r="S260" s="198"/>
      <c r="T260" s="200">
        <f>SUM(T261:T345)</f>
        <v>6.0599999999999996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80</v>
      </c>
      <c r="AT260" s="202" t="s">
        <v>71</v>
      </c>
      <c r="AU260" s="202" t="s">
        <v>80</v>
      </c>
      <c r="AY260" s="201" t="s">
        <v>129</v>
      </c>
      <c r="BK260" s="203">
        <f>SUM(BK261:BK345)</f>
        <v>0</v>
      </c>
    </row>
    <row r="261" s="2" customFormat="1" ht="16.5" customHeight="1">
      <c r="A261" s="40"/>
      <c r="B261" s="41"/>
      <c r="C261" s="206" t="s">
        <v>374</v>
      </c>
      <c r="D261" s="206" t="s">
        <v>131</v>
      </c>
      <c r="E261" s="207" t="s">
        <v>375</v>
      </c>
      <c r="F261" s="208" t="s">
        <v>376</v>
      </c>
      <c r="G261" s="209" t="s">
        <v>151</v>
      </c>
      <c r="H261" s="210">
        <v>10</v>
      </c>
      <c r="I261" s="211"/>
      <c r="J261" s="212">
        <f>ROUND(I261*H261,2)</f>
        <v>0</v>
      </c>
      <c r="K261" s="208" t="s">
        <v>135</v>
      </c>
      <c r="L261" s="46"/>
      <c r="M261" s="213" t="s">
        <v>19</v>
      </c>
      <c r="N261" s="214" t="s">
        <v>43</v>
      </c>
      <c r="O261" s="86"/>
      <c r="P261" s="215">
        <f>O261*H261</f>
        <v>0</v>
      </c>
      <c r="Q261" s="215">
        <v>1.0000000000000001E-05</v>
      </c>
      <c r="R261" s="215">
        <f>Q261*H261</f>
        <v>0.00010000000000000001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136</v>
      </c>
      <c r="AT261" s="217" t="s">
        <v>131</v>
      </c>
      <c r="AU261" s="217" t="s">
        <v>83</v>
      </c>
      <c r="AY261" s="19" t="s">
        <v>129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136</v>
      </c>
      <c r="BM261" s="217" t="s">
        <v>377</v>
      </c>
    </row>
    <row r="262" s="2" customFormat="1">
      <c r="A262" s="40"/>
      <c r="B262" s="41"/>
      <c r="C262" s="42"/>
      <c r="D262" s="219" t="s">
        <v>138</v>
      </c>
      <c r="E262" s="42"/>
      <c r="F262" s="220" t="s">
        <v>378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138</v>
      </c>
      <c r="AU262" s="19" t="s">
        <v>83</v>
      </c>
    </row>
    <row r="263" s="13" customFormat="1">
      <c r="A263" s="13"/>
      <c r="B263" s="224"/>
      <c r="C263" s="225"/>
      <c r="D263" s="226" t="s">
        <v>140</v>
      </c>
      <c r="E263" s="227" t="s">
        <v>19</v>
      </c>
      <c r="F263" s="228" t="s">
        <v>318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140</v>
      </c>
      <c r="AU263" s="234" t="s">
        <v>83</v>
      </c>
      <c r="AV263" s="13" t="s">
        <v>80</v>
      </c>
      <c r="AW263" s="13" t="s">
        <v>33</v>
      </c>
      <c r="AX263" s="13" t="s">
        <v>72</v>
      </c>
      <c r="AY263" s="234" t="s">
        <v>129</v>
      </c>
    </row>
    <row r="264" s="14" customFormat="1">
      <c r="A264" s="14"/>
      <c r="B264" s="235"/>
      <c r="C264" s="236"/>
      <c r="D264" s="226" t="s">
        <v>140</v>
      </c>
      <c r="E264" s="237" t="s">
        <v>19</v>
      </c>
      <c r="F264" s="238" t="s">
        <v>379</v>
      </c>
      <c r="G264" s="236"/>
      <c r="H264" s="239">
        <v>2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140</v>
      </c>
      <c r="AU264" s="245" t="s">
        <v>83</v>
      </c>
      <c r="AV264" s="14" t="s">
        <v>83</v>
      </c>
      <c r="AW264" s="14" t="s">
        <v>33</v>
      </c>
      <c r="AX264" s="14" t="s">
        <v>72</v>
      </c>
      <c r="AY264" s="245" t="s">
        <v>129</v>
      </c>
    </row>
    <row r="265" s="14" customFormat="1">
      <c r="A265" s="14"/>
      <c r="B265" s="235"/>
      <c r="C265" s="236"/>
      <c r="D265" s="226" t="s">
        <v>140</v>
      </c>
      <c r="E265" s="237" t="s">
        <v>19</v>
      </c>
      <c r="F265" s="238" t="s">
        <v>380</v>
      </c>
      <c r="G265" s="236"/>
      <c r="H265" s="239">
        <v>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140</v>
      </c>
      <c r="AU265" s="245" t="s">
        <v>83</v>
      </c>
      <c r="AV265" s="14" t="s">
        <v>83</v>
      </c>
      <c r="AW265" s="14" t="s">
        <v>33</v>
      </c>
      <c r="AX265" s="14" t="s">
        <v>72</v>
      </c>
      <c r="AY265" s="245" t="s">
        <v>129</v>
      </c>
    </row>
    <row r="266" s="15" customFormat="1">
      <c r="A266" s="15"/>
      <c r="B266" s="246"/>
      <c r="C266" s="247"/>
      <c r="D266" s="226" t="s">
        <v>140</v>
      </c>
      <c r="E266" s="248" t="s">
        <v>19</v>
      </c>
      <c r="F266" s="249" t="s">
        <v>156</v>
      </c>
      <c r="G266" s="247"/>
      <c r="H266" s="250">
        <v>10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140</v>
      </c>
      <c r="AU266" s="256" t="s">
        <v>83</v>
      </c>
      <c r="AV266" s="15" t="s">
        <v>136</v>
      </c>
      <c r="AW266" s="15" t="s">
        <v>33</v>
      </c>
      <c r="AX266" s="15" t="s">
        <v>80</v>
      </c>
      <c r="AY266" s="256" t="s">
        <v>129</v>
      </c>
    </row>
    <row r="267" s="2" customFormat="1" ht="16.5" customHeight="1">
      <c r="A267" s="40"/>
      <c r="B267" s="41"/>
      <c r="C267" s="257" t="s">
        <v>381</v>
      </c>
      <c r="D267" s="257" t="s">
        <v>244</v>
      </c>
      <c r="E267" s="258" t="s">
        <v>382</v>
      </c>
      <c r="F267" s="259" t="s">
        <v>383</v>
      </c>
      <c r="G267" s="260" t="s">
        <v>151</v>
      </c>
      <c r="H267" s="261">
        <v>10.300000000000001</v>
      </c>
      <c r="I267" s="262"/>
      <c r="J267" s="263">
        <f>ROUND(I267*H267,2)</f>
        <v>0</v>
      </c>
      <c r="K267" s="259" t="s">
        <v>135</v>
      </c>
      <c r="L267" s="264"/>
      <c r="M267" s="265" t="s">
        <v>19</v>
      </c>
      <c r="N267" s="266" t="s">
        <v>43</v>
      </c>
      <c r="O267" s="86"/>
      <c r="P267" s="215">
        <f>O267*H267</f>
        <v>0</v>
      </c>
      <c r="Q267" s="215">
        <v>0.0026700000000000001</v>
      </c>
      <c r="R267" s="215">
        <f>Q267*H267</f>
        <v>0.027501000000000001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188</v>
      </c>
      <c r="AT267" s="217" t="s">
        <v>244</v>
      </c>
      <c r="AU267" s="217" t="s">
        <v>83</v>
      </c>
      <c r="AY267" s="19" t="s">
        <v>129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136</v>
      </c>
      <c r="BM267" s="217" t="s">
        <v>384</v>
      </c>
    </row>
    <row r="268" s="14" customFormat="1">
      <c r="A268" s="14"/>
      <c r="B268" s="235"/>
      <c r="C268" s="236"/>
      <c r="D268" s="226" t="s">
        <v>140</v>
      </c>
      <c r="E268" s="236"/>
      <c r="F268" s="238" t="s">
        <v>385</v>
      </c>
      <c r="G268" s="236"/>
      <c r="H268" s="239">
        <v>10.300000000000001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140</v>
      </c>
      <c r="AU268" s="245" t="s">
        <v>83</v>
      </c>
      <c r="AV268" s="14" t="s">
        <v>83</v>
      </c>
      <c r="AW268" s="14" t="s">
        <v>4</v>
      </c>
      <c r="AX268" s="14" t="s">
        <v>80</v>
      </c>
      <c r="AY268" s="245" t="s">
        <v>129</v>
      </c>
    </row>
    <row r="269" s="2" customFormat="1" ht="16.5" customHeight="1">
      <c r="A269" s="40"/>
      <c r="B269" s="41"/>
      <c r="C269" s="206" t="s">
        <v>386</v>
      </c>
      <c r="D269" s="206" t="s">
        <v>131</v>
      </c>
      <c r="E269" s="207" t="s">
        <v>387</v>
      </c>
      <c r="F269" s="208" t="s">
        <v>388</v>
      </c>
      <c r="G269" s="209" t="s">
        <v>323</v>
      </c>
      <c r="H269" s="210">
        <v>2</v>
      </c>
      <c r="I269" s="211"/>
      <c r="J269" s="212">
        <f>ROUND(I269*H269,2)</f>
        <v>0</v>
      </c>
      <c r="K269" s="208" t="s">
        <v>135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0.00017000000000000001</v>
      </c>
      <c r="R269" s="215">
        <f>Q269*H269</f>
        <v>0.00034000000000000002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136</v>
      </c>
      <c r="AT269" s="217" t="s">
        <v>131</v>
      </c>
      <c r="AU269" s="217" t="s">
        <v>83</v>
      </c>
      <c r="AY269" s="19" t="s">
        <v>129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136</v>
      </c>
      <c r="BM269" s="217" t="s">
        <v>389</v>
      </c>
    </row>
    <row r="270" s="2" customFormat="1">
      <c r="A270" s="40"/>
      <c r="B270" s="41"/>
      <c r="C270" s="42"/>
      <c r="D270" s="219" t="s">
        <v>138</v>
      </c>
      <c r="E270" s="42"/>
      <c r="F270" s="220" t="s">
        <v>390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138</v>
      </c>
      <c r="AU270" s="19" t="s">
        <v>83</v>
      </c>
    </row>
    <row r="271" s="14" customFormat="1">
      <c r="A271" s="14"/>
      <c r="B271" s="235"/>
      <c r="C271" s="236"/>
      <c r="D271" s="226" t="s">
        <v>140</v>
      </c>
      <c r="E271" s="237" t="s">
        <v>19</v>
      </c>
      <c r="F271" s="238" t="s">
        <v>391</v>
      </c>
      <c r="G271" s="236"/>
      <c r="H271" s="239">
        <v>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140</v>
      </c>
      <c r="AU271" s="245" t="s">
        <v>83</v>
      </c>
      <c r="AV271" s="14" t="s">
        <v>83</v>
      </c>
      <c r="AW271" s="14" t="s">
        <v>33</v>
      </c>
      <c r="AX271" s="14" t="s">
        <v>80</v>
      </c>
      <c r="AY271" s="245" t="s">
        <v>129</v>
      </c>
    </row>
    <row r="272" s="13" customFormat="1">
      <c r="A272" s="13"/>
      <c r="B272" s="224"/>
      <c r="C272" s="225"/>
      <c r="D272" s="226" t="s">
        <v>140</v>
      </c>
      <c r="E272" s="227" t="s">
        <v>19</v>
      </c>
      <c r="F272" s="228" t="s">
        <v>203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140</v>
      </c>
      <c r="AU272" s="234" t="s">
        <v>83</v>
      </c>
      <c r="AV272" s="13" t="s">
        <v>80</v>
      </c>
      <c r="AW272" s="13" t="s">
        <v>33</v>
      </c>
      <c r="AX272" s="13" t="s">
        <v>72</v>
      </c>
      <c r="AY272" s="234" t="s">
        <v>129</v>
      </c>
    </row>
    <row r="273" s="2" customFormat="1" ht="16.5" customHeight="1">
      <c r="A273" s="40"/>
      <c r="B273" s="41"/>
      <c r="C273" s="257" t="s">
        <v>392</v>
      </c>
      <c r="D273" s="257" t="s">
        <v>244</v>
      </c>
      <c r="E273" s="258" t="s">
        <v>393</v>
      </c>
      <c r="F273" s="259" t="s">
        <v>394</v>
      </c>
      <c r="G273" s="260" t="s">
        <v>323</v>
      </c>
      <c r="H273" s="261">
        <v>2</v>
      </c>
      <c r="I273" s="262"/>
      <c r="J273" s="263">
        <f>ROUND(I273*H273,2)</f>
        <v>0</v>
      </c>
      <c r="K273" s="259" t="s">
        <v>135</v>
      </c>
      <c r="L273" s="264"/>
      <c r="M273" s="265" t="s">
        <v>19</v>
      </c>
      <c r="N273" s="266" t="s">
        <v>43</v>
      </c>
      <c r="O273" s="86"/>
      <c r="P273" s="215">
        <f>O273*H273</f>
        <v>0</v>
      </c>
      <c r="Q273" s="215">
        <v>0.013599999999999999</v>
      </c>
      <c r="R273" s="215">
        <f>Q273*H273</f>
        <v>0.027199999999999998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188</v>
      </c>
      <c r="AT273" s="217" t="s">
        <v>244</v>
      </c>
      <c r="AU273" s="217" t="s">
        <v>83</v>
      </c>
      <c r="AY273" s="19" t="s">
        <v>129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136</v>
      </c>
      <c r="BM273" s="217" t="s">
        <v>395</v>
      </c>
    </row>
    <row r="274" s="2" customFormat="1" ht="16.5" customHeight="1">
      <c r="A274" s="40"/>
      <c r="B274" s="41"/>
      <c r="C274" s="257" t="s">
        <v>396</v>
      </c>
      <c r="D274" s="257" t="s">
        <v>244</v>
      </c>
      <c r="E274" s="258" t="s">
        <v>397</v>
      </c>
      <c r="F274" s="259" t="s">
        <v>398</v>
      </c>
      <c r="G274" s="260" t="s">
        <v>323</v>
      </c>
      <c r="H274" s="261">
        <v>2</v>
      </c>
      <c r="I274" s="262"/>
      <c r="J274" s="263">
        <f>ROUND(I274*H274,2)</f>
        <v>0</v>
      </c>
      <c r="K274" s="259" t="s">
        <v>135</v>
      </c>
      <c r="L274" s="264"/>
      <c r="M274" s="265" t="s">
        <v>19</v>
      </c>
      <c r="N274" s="266" t="s">
        <v>43</v>
      </c>
      <c r="O274" s="86"/>
      <c r="P274" s="215">
        <f>O274*H274</f>
        <v>0</v>
      </c>
      <c r="Q274" s="215">
        <v>0.0064999999999999997</v>
      </c>
      <c r="R274" s="215">
        <f>Q274*H274</f>
        <v>0.012999999999999999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188</v>
      </c>
      <c r="AT274" s="217" t="s">
        <v>244</v>
      </c>
      <c r="AU274" s="217" t="s">
        <v>83</v>
      </c>
      <c r="AY274" s="19" t="s">
        <v>129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136</v>
      </c>
      <c r="BM274" s="217" t="s">
        <v>399</v>
      </c>
    </row>
    <row r="275" s="2" customFormat="1" ht="21.75" customHeight="1">
      <c r="A275" s="40"/>
      <c r="B275" s="41"/>
      <c r="C275" s="206" t="s">
        <v>400</v>
      </c>
      <c r="D275" s="206" t="s">
        <v>131</v>
      </c>
      <c r="E275" s="207" t="s">
        <v>401</v>
      </c>
      <c r="F275" s="208" t="s">
        <v>402</v>
      </c>
      <c r="G275" s="209" t="s">
        <v>166</v>
      </c>
      <c r="H275" s="210">
        <v>3</v>
      </c>
      <c r="I275" s="211"/>
      <c r="J275" s="212">
        <f>ROUND(I275*H275,2)</f>
        <v>0</v>
      </c>
      <c r="K275" s="208" t="s">
        <v>135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1.9199999999999999</v>
      </c>
      <c r="T275" s="216">
        <f>S275*H275</f>
        <v>5.7599999999999998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136</v>
      </c>
      <c r="AT275" s="217" t="s">
        <v>131</v>
      </c>
      <c r="AU275" s="217" t="s">
        <v>83</v>
      </c>
      <c r="AY275" s="19" t="s">
        <v>129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136</v>
      </c>
      <c r="BM275" s="217" t="s">
        <v>403</v>
      </c>
    </row>
    <row r="276" s="2" customFormat="1">
      <c r="A276" s="40"/>
      <c r="B276" s="41"/>
      <c r="C276" s="42"/>
      <c r="D276" s="219" t="s">
        <v>138</v>
      </c>
      <c r="E276" s="42"/>
      <c r="F276" s="220" t="s">
        <v>404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138</v>
      </c>
      <c r="AU276" s="19" t="s">
        <v>83</v>
      </c>
    </row>
    <row r="277" s="14" customFormat="1">
      <c r="A277" s="14"/>
      <c r="B277" s="235"/>
      <c r="C277" s="236"/>
      <c r="D277" s="226" t="s">
        <v>140</v>
      </c>
      <c r="E277" s="237" t="s">
        <v>19</v>
      </c>
      <c r="F277" s="238" t="s">
        <v>405</v>
      </c>
      <c r="G277" s="236"/>
      <c r="H277" s="239">
        <v>3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140</v>
      </c>
      <c r="AU277" s="245" t="s">
        <v>83</v>
      </c>
      <c r="AV277" s="14" t="s">
        <v>83</v>
      </c>
      <c r="AW277" s="14" t="s">
        <v>33</v>
      </c>
      <c r="AX277" s="14" t="s">
        <v>80</v>
      </c>
      <c r="AY277" s="245" t="s">
        <v>129</v>
      </c>
    </row>
    <row r="278" s="2" customFormat="1" ht="16.5" customHeight="1">
      <c r="A278" s="40"/>
      <c r="B278" s="41"/>
      <c r="C278" s="206" t="s">
        <v>406</v>
      </c>
      <c r="D278" s="206" t="s">
        <v>131</v>
      </c>
      <c r="E278" s="207" t="s">
        <v>407</v>
      </c>
      <c r="F278" s="208" t="s">
        <v>408</v>
      </c>
      <c r="G278" s="209" t="s">
        <v>323</v>
      </c>
      <c r="H278" s="210">
        <v>12</v>
      </c>
      <c r="I278" s="211"/>
      <c r="J278" s="212">
        <f>ROUND(I278*H278,2)</f>
        <v>0</v>
      </c>
      <c r="K278" s="208" t="s">
        <v>135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0.12422</v>
      </c>
      <c r="R278" s="215">
        <f>Q278*H278</f>
        <v>1.49064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136</v>
      </c>
      <c r="AT278" s="217" t="s">
        <v>131</v>
      </c>
      <c r="AU278" s="217" t="s">
        <v>83</v>
      </c>
      <c r="AY278" s="19" t="s">
        <v>129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136</v>
      </c>
      <c r="BM278" s="217" t="s">
        <v>409</v>
      </c>
    </row>
    <row r="279" s="2" customFormat="1">
      <c r="A279" s="40"/>
      <c r="B279" s="41"/>
      <c r="C279" s="42"/>
      <c r="D279" s="219" t="s">
        <v>138</v>
      </c>
      <c r="E279" s="42"/>
      <c r="F279" s="220" t="s">
        <v>410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138</v>
      </c>
      <c r="AU279" s="19" t="s">
        <v>83</v>
      </c>
    </row>
    <row r="280" s="14" customFormat="1">
      <c r="A280" s="14"/>
      <c r="B280" s="235"/>
      <c r="C280" s="236"/>
      <c r="D280" s="226" t="s">
        <v>140</v>
      </c>
      <c r="E280" s="237" t="s">
        <v>19</v>
      </c>
      <c r="F280" s="238" t="s">
        <v>411</v>
      </c>
      <c r="G280" s="236"/>
      <c r="H280" s="239">
        <v>12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140</v>
      </c>
      <c r="AU280" s="245" t="s">
        <v>83</v>
      </c>
      <c r="AV280" s="14" t="s">
        <v>83</v>
      </c>
      <c r="AW280" s="14" t="s">
        <v>33</v>
      </c>
      <c r="AX280" s="14" t="s">
        <v>80</v>
      </c>
      <c r="AY280" s="245" t="s">
        <v>129</v>
      </c>
    </row>
    <row r="281" s="13" customFormat="1">
      <c r="A281" s="13"/>
      <c r="B281" s="224"/>
      <c r="C281" s="225"/>
      <c r="D281" s="226" t="s">
        <v>140</v>
      </c>
      <c r="E281" s="227" t="s">
        <v>19</v>
      </c>
      <c r="F281" s="228" t="s">
        <v>412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140</v>
      </c>
      <c r="AU281" s="234" t="s">
        <v>83</v>
      </c>
      <c r="AV281" s="13" t="s">
        <v>80</v>
      </c>
      <c r="AW281" s="13" t="s">
        <v>33</v>
      </c>
      <c r="AX281" s="13" t="s">
        <v>72</v>
      </c>
      <c r="AY281" s="234" t="s">
        <v>129</v>
      </c>
    </row>
    <row r="282" s="13" customFormat="1">
      <c r="A282" s="13"/>
      <c r="B282" s="224"/>
      <c r="C282" s="225"/>
      <c r="D282" s="226" t="s">
        <v>140</v>
      </c>
      <c r="E282" s="227" t="s">
        <v>19</v>
      </c>
      <c r="F282" s="228" t="s">
        <v>413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140</v>
      </c>
      <c r="AU282" s="234" t="s">
        <v>83</v>
      </c>
      <c r="AV282" s="13" t="s">
        <v>80</v>
      </c>
      <c r="AW282" s="13" t="s">
        <v>33</v>
      </c>
      <c r="AX282" s="13" t="s">
        <v>72</v>
      </c>
      <c r="AY282" s="234" t="s">
        <v>129</v>
      </c>
    </row>
    <row r="283" s="13" customFormat="1">
      <c r="A283" s="13"/>
      <c r="B283" s="224"/>
      <c r="C283" s="225"/>
      <c r="D283" s="226" t="s">
        <v>140</v>
      </c>
      <c r="E283" s="227" t="s">
        <v>19</v>
      </c>
      <c r="F283" s="228" t="s">
        <v>414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140</v>
      </c>
      <c r="AU283" s="234" t="s">
        <v>83</v>
      </c>
      <c r="AV283" s="13" t="s">
        <v>80</v>
      </c>
      <c r="AW283" s="13" t="s">
        <v>33</v>
      </c>
      <c r="AX283" s="13" t="s">
        <v>72</v>
      </c>
      <c r="AY283" s="234" t="s">
        <v>129</v>
      </c>
    </row>
    <row r="284" s="13" customFormat="1">
      <c r="A284" s="13"/>
      <c r="B284" s="224"/>
      <c r="C284" s="225"/>
      <c r="D284" s="226" t="s">
        <v>140</v>
      </c>
      <c r="E284" s="227" t="s">
        <v>19</v>
      </c>
      <c r="F284" s="228" t="s">
        <v>415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140</v>
      </c>
      <c r="AU284" s="234" t="s">
        <v>83</v>
      </c>
      <c r="AV284" s="13" t="s">
        <v>80</v>
      </c>
      <c r="AW284" s="13" t="s">
        <v>33</v>
      </c>
      <c r="AX284" s="13" t="s">
        <v>72</v>
      </c>
      <c r="AY284" s="234" t="s">
        <v>129</v>
      </c>
    </row>
    <row r="285" s="13" customFormat="1">
      <c r="A285" s="13"/>
      <c r="B285" s="224"/>
      <c r="C285" s="225"/>
      <c r="D285" s="226" t="s">
        <v>140</v>
      </c>
      <c r="E285" s="227" t="s">
        <v>19</v>
      </c>
      <c r="F285" s="228" t="s">
        <v>416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140</v>
      </c>
      <c r="AU285" s="234" t="s">
        <v>83</v>
      </c>
      <c r="AV285" s="13" t="s">
        <v>80</v>
      </c>
      <c r="AW285" s="13" t="s">
        <v>33</v>
      </c>
      <c r="AX285" s="13" t="s">
        <v>72</v>
      </c>
      <c r="AY285" s="234" t="s">
        <v>129</v>
      </c>
    </row>
    <row r="286" s="13" customFormat="1">
      <c r="A286" s="13"/>
      <c r="B286" s="224"/>
      <c r="C286" s="225"/>
      <c r="D286" s="226" t="s">
        <v>140</v>
      </c>
      <c r="E286" s="227" t="s">
        <v>19</v>
      </c>
      <c r="F286" s="228" t="s">
        <v>417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140</v>
      </c>
      <c r="AU286" s="234" t="s">
        <v>83</v>
      </c>
      <c r="AV286" s="13" t="s">
        <v>80</v>
      </c>
      <c r="AW286" s="13" t="s">
        <v>33</v>
      </c>
      <c r="AX286" s="13" t="s">
        <v>72</v>
      </c>
      <c r="AY286" s="234" t="s">
        <v>129</v>
      </c>
    </row>
    <row r="287" s="13" customFormat="1">
      <c r="A287" s="13"/>
      <c r="B287" s="224"/>
      <c r="C287" s="225"/>
      <c r="D287" s="226" t="s">
        <v>140</v>
      </c>
      <c r="E287" s="227" t="s">
        <v>19</v>
      </c>
      <c r="F287" s="228" t="s">
        <v>418</v>
      </c>
      <c r="G287" s="225"/>
      <c r="H287" s="227" t="s">
        <v>19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140</v>
      </c>
      <c r="AU287" s="234" t="s">
        <v>83</v>
      </c>
      <c r="AV287" s="13" t="s">
        <v>80</v>
      </c>
      <c r="AW287" s="13" t="s">
        <v>33</v>
      </c>
      <c r="AX287" s="13" t="s">
        <v>72</v>
      </c>
      <c r="AY287" s="234" t="s">
        <v>129</v>
      </c>
    </row>
    <row r="288" s="13" customFormat="1">
      <c r="A288" s="13"/>
      <c r="B288" s="224"/>
      <c r="C288" s="225"/>
      <c r="D288" s="226" t="s">
        <v>140</v>
      </c>
      <c r="E288" s="227" t="s">
        <v>19</v>
      </c>
      <c r="F288" s="228" t="s">
        <v>419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140</v>
      </c>
      <c r="AU288" s="234" t="s">
        <v>83</v>
      </c>
      <c r="AV288" s="13" t="s">
        <v>80</v>
      </c>
      <c r="AW288" s="13" t="s">
        <v>33</v>
      </c>
      <c r="AX288" s="13" t="s">
        <v>72</v>
      </c>
      <c r="AY288" s="234" t="s">
        <v>129</v>
      </c>
    </row>
    <row r="289" s="13" customFormat="1">
      <c r="A289" s="13"/>
      <c r="B289" s="224"/>
      <c r="C289" s="225"/>
      <c r="D289" s="226" t="s">
        <v>140</v>
      </c>
      <c r="E289" s="227" t="s">
        <v>19</v>
      </c>
      <c r="F289" s="228" t="s">
        <v>420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140</v>
      </c>
      <c r="AU289" s="234" t="s">
        <v>83</v>
      </c>
      <c r="AV289" s="13" t="s">
        <v>80</v>
      </c>
      <c r="AW289" s="13" t="s">
        <v>33</v>
      </c>
      <c r="AX289" s="13" t="s">
        <v>72</v>
      </c>
      <c r="AY289" s="234" t="s">
        <v>129</v>
      </c>
    </row>
    <row r="290" s="13" customFormat="1">
      <c r="A290" s="13"/>
      <c r="B290" s="224"/>
      <c r="C290" s="225"/>
      <c r="D290" s="226" t="s">
        <v>140</v>
      </c>
      <c r="E290" s="227" t="s">
        <v>19</v>
      </c>
      <c r="F290" s="228" t="s">
        <v>421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140</v>
      </c>
      <c r="AU290" s="234" t="s">
        <v>83</v>
      </c>
      <c r="AV290" s="13" t="s">
        <v>80</v>
      </c>
      <c r="AW290" s="13" t="s">
        <v>33</v>
      </c>
      <c r="AX290" s="13" t="s">
        <v>72</v>
      </c>
      <c r="AY290" s="234" t="s">
        <v>129</v>
      </c>
    </row>
    <row r="291" s="13" customFormat="1">
      <c r="A291" s="13"/>
      <c r="B291" s="224"/>
      <c r="C291" s="225"/>
      <c r="D291" s="226" t="s">
        <v>140</v>
      </c>
      <c r="E291" s="227" t="s">
        <v>19</v>
      </c>
      <c r="F291" s="228" t="s">
        <v>422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140</v>
      </c>
      <c r="AU291" s="234" t="s">
        <v>83</v>
      </c>
      <c r="AV291" s="13" t="s">
        <v>80</v>
      </c>
      <c r="AW291" s="13" t="s">
        <v>33</v>
      </c>
      <c r="AX291" s="13" t="s">
        <v>72</v>
      </c>
      <c r="AY291" s="234" t="s">
        <v>129</v>
      </c>
    </row>
    <row r="292" s="13" customFormat="1">
      <c r="A292" s="13"/>
      <c r="B292" s="224"/>
      <c r="C292" s="225"/>
      <c r="D292" s="226" t="s">
        <v>140</v>
      </c>
      <c r="E292" s="227" t="s">
        <v>19</v>
      </c>
      <c r="F292" s="228" t="s">
        <v>423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140</v>
      </c>
      <c r="AU292" s="234" t="s">
        <v>83</v>
      </c>
      <c r="AV292" s="13" t="s">
        <v>80</v>
      </c>
      <c r="AW292" s="13" t="s">
        <v>33</v>
      </c>
      <c r="AX292" s="13" t="s">
        <v>72</v>
      </c>
      <c r="AY292" s="234" t="s">
        <v>129</v>
      </c>
    </row>
    <row r="293" s="2" customFormat="1" ht="16.5" customHeight="1">
      <c r="A293" s="40"/>
      <c r="B293" s="41"/>
      <c r="C293" s="257" t="s">
        <v>424</v>
      </c>
      <c r="D293" s="257" t="s">
        <v>244</v>
      </c>
      <c r="E293" s="258" t="s">
        <v>425</v>
      </c>
      <c r="F293" s="259" t="s">
        <v>426</v>
      </c>
      <c r="G293" s="260" t="s">
        <v>323</v>
      </c>
      <c r="H293" s="261">
        <v>12</v>
      </c>
      <c r="I293" s="262"/>
      <c r="J293" s="263">
        <f>ROUND(I293*H293,2)</f>
        <v>0</v>
      </c>
      <c r="K293" s="259" t="s">
        <v>135</v>
      </c>
      <c r="L293" s="264"/>
      <c r="M293" s="265" t="s">
        <v>19</v>
      </c>
      <c r="N293" s="266" t="s">
        <v>43</v>
      </c>
      <c r="O293" s="86"/>
      <c r="P293" s="215">
        <f>O293*H293</f>
        <v>0</v>
      </c>
      <c r="Q293" s="215">
        <v>0.108</v>
      </c>
      <c r="R293" s="215">
        <f>Q293*H293</f>
        <v>1.296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188</v>
      </c>
      <c r="AT293" s="217" t="s">
        <v>244</v>
      </c>
      <c r="AU293" s="217" t="s">
        <v>83</v>
      </c>
      <c r="AY293" s="19" t="s">
        <v>129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80</v>
      </c>
      <c r="BK293" s="218">
        <f>ROUND(I293*H293,2)</f>
        <v>0</v>
      </c>
      <c r="BL293" s="19" t="s">
        <v>136</v>
      </c>
      <c r="BM293" s="217" t="s">
        <v>427</v>
      </c>
    </row>
    <row r="294" s="2" customFormat="1" ht="16.5" customHeight="1">
      <c r="A294" s="40"/>
      <c r="B294" s="41"/>
      <c r="C294" s="206" t="s">
        <v>428</v>
      </c>
      <c r="D294" s="206" t="s">
        <v>131</v>
      </c>
      <c r="E294" s="207" t="s">
        <v>429</v>
      </c>
      <c r="F294" s="208" t="s">
        <v>430</v>
      </c>
      <c r="G294" s="209" t="s">
        <v>323</v>
      </c>
      <c r="H294" s="210">
        <v>1</v>
      </c>
      <c r="I294" s="211"/>
      <c r="J294" s="212">
        <f>ROUND(I294*H294,2)</f>
        <v>0</v>
      </c>
      <c r="K294" s="208" t="s">
        <v>135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0.12422</v>
      </c>
      <c r="R294" s="215">
        <f>Q294*H294</f>
        <v>0.12422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136</v>
      </c>
      <c r="AT294" s="217" t="s">
        <v>131</v>
      </c>
      <c r="AU294" s="217" t="s">
        <v>83</v>
      </c>
      <c r="AY294" s="19" t="s">
        <v>129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136</v>
      </c>
      <c r="BM294" s="217" t="s">
        <v>431</v>
      </c>
    </row>
    <row r="295" s="2" customFormat="1">
      <c r="A295" s="40"/>
      <c r="B295" s="41"/>
      <c r="C295" s="42"/>
      <c r="D295" s="219" t="s">
        <v>138</v>
      </c>
      <c r="E295" s="42"/>
      <c r="F295" s="220" t="s">
        <v>432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138</v>
      </c>
      <c r="AU295" s="19" t="s">
        <v>83</v>
      </c>
    </row>
    <row r="296" s="14" customFormat="1">
      <c r="A296" s="14"/>
      <c r="B296" s="235"/>
      <c r="C296" s="236"/>
      <c r="D296" s="226" t="s">
        <v>140</v>
      </c>
      <c r="E296" s="237" t="s">
        <v>19</v>
      </c>
      <c r="F296" s="238" t="s">
        <v>433</v>
      </c>
      <c r="G296" s="236"/>
      <c r="H296" s="239">
        <v>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140</v>
      </c>
      <c r="AU296" s="245" t="s">
        <v>83</v>
      </c>
      <c r="AV296" s="14" t="s">
        <v>83</v>
      </c>
      <c r="AW296" s="14" t="s">
        <v>33</v>
      </c>
      <c r="AX296" s="14" t="s">
        <v>80</v>
      </c>
      <c r="AY296" s="245" t="s">
        <v>129</v>
      </c>
    </row>
    <row r="297" s="13" customFormat="1">
      <c r="A297" s="13"/>
      <c r="B297" s="224"/>
      <c r="C297" s="225"/>
      <c r="D297" s="226" t="s">
        <v>140</v>
      </c>
      <c r="E297" s="227" t="s">
        <v>19</v>
      </c>
      <c r="F297" s="228" t="s">
        <v>434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140</v>
      </c>
      <c r="AU297" s="234" t="s">
        <v>83</v>
      </c>
      <c r="AV297" s="13" t="s">
        <v>80</v>
      </c>
      <c r="AW297" s="13" t="s">
        <v>33</v>
      </c>
      <c r="AX297" s="13" t="s">
        <v>72</v>
      </c>
      <c r="AY297" s="234" t="s">
        <v>129</v>
      </c>
    </row>
    <row r="298" s="2" customFormat="1" ht="16.5" customHeight="1">
      <c r="A298" s="40"/>
      <c r="B298" s="41"/>
      <c r="C298" s="257" t="s">
        <v>435</v>
      </c>
      <c r="D298" s="257" t="s">
        <v>244</v>
      </c>
      <c r="E298" s="258" t="s">
        <v>436</v>
      </c>
      <c r="F298" s="259" t="s">
        <v>437</v>
      </c>
      <c r="G298" s="260" t="s">
        <v>323</v>
      </c>
      <c r="H298" s="261">
        <v>1</v>
      </c>
      <c r="I298" s="262"/>
      <c r="J298" s="263">
        <f>ROUND(I298*H298,2)</f>
        <v>0</v>
      </c>
      <c r="K298" s="259" t="s">
        <v>135</v>
      </c>
      <c r="L298" s="264"/>
      <c r="M298" s="265" t="s">
        <v>19</v>
      </c>
      <c r="N298" s="266" t="s">
        <v>43</v>
      </c>
      <c r="O298" s="86"/>
      <c r="P298" s="215">
        <f>O298*H298</f>
        <v>0</v>
      </c>
      <c r="Q298" s="215">
        <v>0.067000000000000004</v>
      </c>
      <c r="R298" s="215">
        <f>Q298*H298</f>
        <v>0.067000000000000004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188</v>
      </c>
      <c r="AT298" s="217" t="s">
        <v>244</v>
      </c>
      <c r="AU298" s="217" t="s">
        <v>83</v>
      </c>
      <c r="AY298" s="19" t="s">
        <v>129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136</v>
      </c>
      <c r="BM298" s="217" t="s">
        <v>438</v>
      </c>
    </row>
    <row r="299" s="2" customFormat="1" ht="16.5" customHeight="1">
      <c r="A299" s="40"/>
      <c r="B299" s="41"/>
      <c r="C299" s="206" t="s">
        <v>439</v>
      </c>
      <c r="D299" s="206" t="s">
        <v>131</v>
      </c>
      <c r="E299" s="207" t="s">
        <v>440</v>
      </c>
      <c r="F299" s="208" t="s">
        <v>441</v>
      </c>
      <c r="G299" s="209" t="s">
        <v>323</v>
      </c>
      <c r="H299" s="210">
        <v>13</v>
      </c>
      <c r="I299" s="211"/>
      <c r="J299" s="212">
        <f>ROUND(I299*H299,2)</f>
        <v>0</v>
      </c>
      <c r="K299" s="208" t="s">
        <v>135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0.02972</v>
      </c>
      <c r="R299" s="215">
        <f>Q299*H299</f>
        <v>0.38635999999999998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136</v>
      </c>
      <c r="AT299" s="217" t="s">
        <v>131</v>
      </c>
      <c r="AU299" s="217" t="s">
        <v>83</v>
      </c>
      <c r="AY299" s="19" t="s">
        <v>129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136</v>
      </c>
      <c r="BM299" s="217" t="s">
        <v>442</v>
      </c>
    </row>
    <row r="300" s="2" customFormat="1">
      <c r="A300" s="40"/>
      <c r="B300" s="41"/>
      <c r="C300" s="42"/>
      <c r="D300" s="219" t="s">
        <v>138</v>
      </c>
      <c r="E300" s="42"/>
      <c r="F300" s="220" t="s">
        <v>443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138</v>
      </c>
      <c r="AU300" s="19" t="s">
        <v>83</v>
      </c>
    </row>
    <row r="301" s="14" customFormat="1">
      <c r="A301" s="14"/>
      <c r="B301" s="235"/>
      <c r="C301" s="236"/>
      <c r="D301" s="226" t="s">
        <v>140</v>
      </c>
      <c r="E301" s="237" t="s">
        <v>19</v>
      </c>
      <c r="F301" s="238" t="s">
        <v>444</v>
      </c>
      <c r="G301" s="236"/>
      <c r="H301" s="239">
        <v>13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140</v>
      </c>
      <c r="AU301" s="245" t="s">
        <v>83</v>
      </c>
      <c r="AV301" s="14" t="s">
        <v>83</v>
      </c>
      <c r="AW301" s="14" t="s">
        <v>33</v>
      </c>
      <c r="AX301" s="14" t="s">
        <v>80</v>
      </c>
      <c r="AY301" s="245" t="s">
        <v>129</v>
      </c>
    </row>
    <row r="302" s="13" customFormat="1">
      <c r="A302" s="13"/>
      <c r="B302" s="224"/>
      <c r="C302" s="225"/>
      <c r="D302" s="226" t="s">
        <v>140</v>
      </c>
      <c r="E302" s="227" t="s">
        <v>19</v>
      </c>
      <c r="F302" s="228" t="s">
        <v>412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140</v>
      </c>
      <c r="AU302" s="234" t="s">
        <v>83</v>
      </c>
      <c r="AV302" s="13" t="s">
        <v>80</v>
      </c>
      <c r="AW302" s="13" t="s">
        <v>33</v>
      </c>
      <c r="AX302" s="13" t="s">
        <v>72</v>
      </c>
      <c r="AY302" s="234" t="s">
        <v>129</v>
      </c>
    </row>
    <row r="303" s="13" customFormat="1">
      <c r="A303" s="13"/>
      <c r="B303" s="224"/>
      <c r="C303" s="225"/>
      <c r="D303" s="226" t="s">
        <v>140</v>
      </c>
      <c r="E303" s="227" t="s">
        <v>19</v>
      </c>
      <c r="F303" s="228" t="s">
        <v>413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140</v>
      </c>
      <c r="AU303" s="234" t="s">
        <v>83</v>
      </c>
      <c r="AV303" s="13" t="s">
        <v>80</v>
      </c>
      <c r="AW303" s="13" t="s">
        <v>33</v>
      </c>
      <c r="AX303" s="13" t="s">
        <v>72</v>
      </c>
      <c r="AY303" s="234" t="s">
        <v>129</v>
      </c>
    </row>
    <row r="304" s="13" customFormat="1">
      <c r="A304" s="13"/>
      <c r="B304" s="224"/>
      <c r="C304" s="225"/>
      <c r="D304" s="226" t="s">
        <v>140</v>
      </c>
      <c r="E304" s="227" t="s">
        <v>19</v>
      </c>
      <c r="F304" s="228" t="s">
        <v>414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140</v>
      </c>
      <c r="AU304" s="234" t="s">
        <v>83</v>
      </c>
      <c r="AV304" s="13" t="s">
        <v>80</v>
      </c>
      <c r="AW304" s="13" t="s">
        <v>33</v>
      </c>
      <c r="AX304" s="13" t="s">
        <v>72</v>
      </c>
      <c r="AY304" s="234" t="s">
        <v>129</v>
      </c>
    </row>
    <row r="305" s="13" customFormat="1">
      <c r="A305" s="13"/>
      <c r="B305" s="224"/>
      <c r="C305" s="225"/>
      <c r="D305" s="226" t="s">
        <v>140</v>
      </c>
      <c r="E305" s="227" t="s">
        <v>19</v>
      </c>
      <c r="F305" s="228" t="s">
        <v>415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140</v>
      </c>
      <c r="AU305" s="234" t="s">
        <v>83</v>
      </c>
      <c r="AV305" s="13" t="s">
        <v>80</v>
      </c>
      <c r="AW305" s="13" t="s">
        <v>33</v>
      </c>
      <c r="AX305" s="13" t="s">
        <v>72</v>
      </c>
      <c r="AY305" s="234" t="s">
        <v>129</v>
      </c>
    </row>
    <row r="306" s="13" customFormat="1">
      <c r="A306" s="13"/>
      <c r="B306" s="224"/>
      <c r="C306" s="225"/>
      <c r="D306" s="226" t="s">
        <v>140</v>
      </c>
      <c r="E306" s="227" t="s">
        <v>19</v>
      </c>
      <c r="F306" s="228" t="s">
        <v>416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140</v>
      </c>
      <c r="AU306" s="234" t="s">
        <v>83</v>
      </c>
      <c r="AV306" s="13" t="s">
        <v>80</v>
      </c>
      <c r="AW306" s="13" t="s">
        <v>33</v>
      </c>
      <c r="AX306" s="13" t="s">
        <v>72</v>
      </c>
      <c r="AY306" s="234" t="s">
        <v>129</v>
      </c>
    </row>
    <row r="307" s="13" customFormat="1">
      <c r="A307" s="13"/>
      <c r="B307" s="224"/>
      <c r="C307" s="225"/>
      <c r="D307" s="226" t="s">
        <v>140</v>
      </c>
      <c r="E307" s="227" t="s">
        <v>19</v>
      </c>
      <c r="F307" s="228" t="s">
        <v>417</v>
      </c>
      <c r="G307" s="225"/>
      <c r="H307" s="227" t="s">
        <v>19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140</v>
      </c>
      <c r="AU307" s="234" t="s">
        <v>83</v>
      </c>
      <c r="AV307" s="13" t="s">
        <v>80</v>
      </c>
      <c r="AW307" s="13" t="s">
        <v>33</v>
      </c>
      <c r="AX307" s="13" t="s">
        <v>72</v>
      </c>
      <c r="AY307" s="234" t="s">
        <v>129</v>
      </c>
    </row>
    <row r="308" s="13" customFormat="1">
      <c r="A308" s="13"/>
      <c r="B308" s="224"/>
      <c r="C308" s="225"/>
      <c r="D308" s="226" t="s">
        <v>140</v>
      </c>
      <c r="E308" s="227" t="s">
        <v>19</v>
      </c>
      <c r="F308" s="228" t="s">
        <v>418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140</v>
      </c>
      <c r="AU308" s="234" t="s">
        <v>83</v>
      </c>
      <c r="AV308" s="13" t="s">
        <v>80</v>
      </c>
      <c r="AW308" s="13" t="s">
        <v>33</v>
      </c>
      <c r="AX308" s="13" t="s">
        <v>72</v>
      </c>
      <c r="AY308" s="234" t="s">
        <v>129</v>
      </c>
    </row>
    <row r="309" s="13" customFormat="1">
      <c r="A309" s="13"/>
      <c r="B309" s="224"/>
      <c r="C309" s="225"/>
      <c r="D309" s="226" t="s">
        <v>140</v>
      </c>
      <c r="E309" s="227" t="s">
        <v>19</v>
      </c>
      <c r="F309" s="228" t="s">
        <v>419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140</v>
      </c>
      <c r="AU309" s="234" t="s">
        <v>83</v>
      </c>
      <c r="AV309" s="13" t="s">
        <v>80</v>
      </c>
      <c r="AW309" s="13" t="s">
        <v>33</v>
      </c>
      <c r="AX309" s="13" t="s">
        <v>72</v>
      </c>
      <c r="AY309" s="234" t="s">
        <v>129</v>
      </c>
    </row>
    <row r="310" s="13" customFormat="1">
      <c r="A310" s="13"/>
      <c r="B310" s="224"/>
      <c r="C310" s="225"/>
      <c r="D310" s="226" t="s">
        <v>140</v>
      </c>
      <c r="E310" s="227" t="s">
        <v>19</v>
      </c>
      <c r="F310" s="228" t="s">
        <v>420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140</v>
      </c>
      <c r="AU310" s="234" t="s">
        <v>83</v>
      </c>
      <c r="AV310" s="13" t="s">
        <v>80</v>
      </c>
      <c r="AW310" s="13" t="s">
        <v>33</v>
      </c>
      <c r="AX310" s="13" t="s">
        <v>72</v>
      </c>
      <c r="AY310" s="234" t="s">
        <v>129</v>
      </c>
    </row>
    <row r="311" s="13" customFormat="1">
      <c r="A311" s="13"/>
      <c r="B311" s="224"/>
      <c r="C311" s="225"/>
      <c r="D311" s="226" t="s">
        <v>140</v>
      </c>
      <c r="E311" s="227" t="s">
        <v>19</v>
      </c>
      <c r="F311" s="228" t="s">
        <v>421</v>
      </c>
      <c r="G311" s="225"/>
      <c r="H311" s="227" t="s">
        <v>19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140</v>
      </c>
      <c r="AU311" s="234" t="s">
        <v>83</v>
      </c>
      <c r="AV311" s="13" t="s">
        <v>80</v>
      </c>
      <c r="AW311" s="13" t="s">
        <v>33</v>
      </c>
      <c r="AX311" s="13" t="s">
        <v>72</v>
      </c>
      <c r="AY311" s="234" t="s">
        <v>129</v>
      </c>
    </row>
    <row r="312" s="13" customFormat="1">
      <c r="A312" s="13"/>
      <c r="B312" s="224"/>
      <c r="C312" s="225"/>
      <c r="D312" s="226" t="s">
        <v>140</v>
      </c>
      <c r="E312" s="227" t="s">
        <v>19</v>
      </c>
      <c r="F312" s="228" t="s">
        <v>422</v>
      </c>
      <c r="G312" s="225"/>
      <c r="H312" s="227" t="s">
        <v>19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140</v>
      </c>
      <c r="AU312" s="234" t="s">
        <v>83</v>
      </c>
      <c r="AV312" s="13" t="s">
        <v>80</v>
      </c>
      <c r="AW312" s="13" t="s">
        <v>33</v>
      </c>
      <c r="AX312" s="13" t="s">
        <v>72</v>
      </c>
      <c r="AY312" s="234" t="s">
        <v>129</v>
      </c>
    </row>
    <row r="313" s="13" customFormat="1">
      <c r="A313" s="13"/>
      <c r="B313" s="224"/>
      <c r="C313" s="225"/>
      <c r="D313" s="226" t="s">
        <v>140</v>
      </c>
      <c r="E313" s="227" t="s">
        <v>19</v>
      </c>
      <c r="F313" s="228" t="s">
        <v>423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140</v>
      </c>
      <c r="AU313" s="234" t="s">
        <v>83</v>
      </c>
      <c r="AV313" s="13" t="s">
        <v>80</v>
      </c>
      <c r="AW313" s="13" t="s">
        <v>33</v>
      </c>
      <c r="AX313" s="13" t="s">
        <v>72</v>
      </c>
      <c r="AY313" s="234" t="s">
        <v>129</v>
      </c>
    </row>
    <row r="314" s="13" customFormat="1">
      <c r="A314" s="13"/>
      <c r="B314" s="224"/>
      <c r="C314" s="225"/>
      <c r="D314" s="226" t="s">
        <v>140</v>
      </c>
      <c r="E314" s="227" t="s">
        <v>19</v>
      </c>
      <c r="F314" s="228" t="s">
        <v>434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140</v>
      </c>
      <c r="AU314" s="234" t="s">
        <v>83</v>
      </c>
      <c r="AV314" s="13" t="s">
        <v>80</v>
      </c>
      <c r="AW314" s="13" t="s">
        <v>33</v>
      </c>
      <c r="AX314" s="13" t="s">
        <v>72</v>
      </c>
      <c r="AY314" s="234" t="s">
        <v>129</v>
      </c>
    </row>
    <row r="315" s="2" customFormat="1" ht="16.5" customHeight="1">
      <c r="A315" s="40"/>
      <c r="B315" s="41"/>
      <c r="C315" s="257" t="s">
        <v>445</v>
      </c>
      <c r="D315" s="257" t="s">
        <v>244</v>
      </c>
      <c r="E315" s="258" t="s">
        <v>446</v>
      </c>
      <c r="F315" s="259" t="s">
        <v>447</v>
      </c>
      <c r="G315" s="260" t="s">
        <v>323</v>
      </c>
      <c r="H315" s="261">
        <v>13</v>
      </c>
      <c r="I315" s="262"/>
      <c r="J315" s="263">
        <f>ROUND(I315*H315,2)</f>
        <v>0</v>
      </c>
      <c r="K315" s="259" t="s">
        <v>135</v>
      </c>
      <c r="L315" s="264"/>
      <c r="M315" s="265" t="s">
        <v>19</v>
      </c>
      <c r="N315" s="266" t="s">
        <v>43</v>
      </c>
      <c r="O315" s="86"/>
      <c r="P315" s="215">
        <f>O315*H315</f>
        <v>0</v>
      </c>
      <c r="Q315" s="215">
        <v>0.058000000000000003</v>
      </c>
      <c r="R315" s="215">
        <f>Q315*H315</f>
        <v>0.754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188</v>
      </c>
      <c r="AT315" s="217" t="s">
        <v>244</v>
      </c>
      <c r="AU315" s="217" t="s">
        <v>83</v>
      </c>
      <c r="AY315" s="19" t="s">
        <v>129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80</v>
      </c>
      <c r="BK315" s="218">
        <f>ROUND(I315*H315,2)</f>
        <v>0</v>
      </c>
      <c r="BL315" s="19" t="s">
        <v>136</v>
      </c>
      <c r="BM315" s="217" t="s">
        <v>448</v>
      </c>
    </row>
    <row r="316" s="2" customFormat="1" ht="16.5" customHeight="1">
      <c r="A316" s="40"/>
      <c r="B316" s="41"/>
      <c r="C316" s="206" t="s">
        <v>449</v>
      </c>
      <c r="D316" s="206" t="s">
        <v>131</v>
      </c>
      <c r="E316" s="207" t="s">
        <v>450</v>
      </c>
      <c r="F316" s="208" t="s">
        <v>451</v>
      </c>
      <c r="G316" s="209" t="s">
        <v>323</v>
      </c>
      <c r="H316" s="210">
        <v>12</v>
      </c>
      <c r="I316" s="211"/>
      <c r="J316" s="212">
        <f>ROUND(I316*H316,2)</f>
        <v>0</v>
      </c>
      <c r="K316" s="208" t="s">
        <v>135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0.02972</v>
      </c>
      <c r="R316" s="215">
        <f>Q316*H316</f>
        <v>0.35664000000000001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136</v>
      </c>
      <c r="AT316" s="217" t="s">
        <v>131</v>
      </c>
      <c r="AU316" s="217" t="s">
        <v>83</v>
      </c>
      <c r="AY316" s="19" t="s">
        <v>129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136</v>
      </c>
      <c r="BM316" s="217" t="s">
        <v>452</v>
      </c>
    </row>
    <row r="317" s="2" customFormat="1">
      <c r="A317" s="40"/>
      <c r="B317" s="41"/>
      <c r="C317" s="42"/>
      <c r="D317" s="219" t="s">
        <v>138</v>
      </c>
      <c r="E317" s="42"/>
      <c r="F317" s="220" t="s">
        <v>453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138</v>
      </c>
      <c r="AU317" s="19" t="s">
        <v>83</v>
      </c>
    </row>
    <row r="318" s="14" customFormat="1">
      <c r="A318" s="14"/>
      <c r="B318" s="235"/>
      <c r="C318" s="236"/>
      <c r="D318" s="226" t="s">
        <v>140</v>
      </c>
      <c r="E318" s="237" t="s">
        <v>19</v>
      </c>
      <c r="F318" s="238" t="s">
        <v>411</v>
      </c>
      <c r="G318" s="236"/>
      <c r="H318" s="239">
        <v>12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140</v>
      </c>
      <c r="AU318" s="245" t="s">
        <v>83</v>
      </c>
      <c r="AV318" s="14" t="s">
        <v>83</v>
      </c>
      <c r="AW318" s="14" t="s">
        <v>33</v>
      </c>
      <c r="AX318" s="14" t="s">
        <v>80</v>
      </c>
      <c r="AY318" s="245" t="s">
        <v>129</v>
      </c>
    </row>
    <row r="319" s="13" customFormat="1">
      <c r="A319" s="13"/>
      <c r="B319" s="224"/>
      <c r="C319" s="225"/>
      <c r="D319" s="226" t="s">
        <v>140</v>
      </c>
      <c r="E319" s="227" t="s">
        <v>19</v>
      </c>
      <c r="F319" s="228" t="s">
        <v>412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140</v>
      </c>
      <c r="AU319" s="234" t="s">
        <v>83</v>
      </c>
      <c r="AV319" s="13" t="s">
        <v>80</v>
      </c>
      <c r="AW319" s="13" t="s">
        <v>33</v>
      </c>
      <c r="AX319" s="13" t="s">
        <v>72</v>
      </c>
      <c r="AY319" s="234" t="s">
        <v>129</v>
      </c>
    </row>
    <row r="320" s="13" customFormat="1">
      <c r="A320" s="13"/>
      <c r="B320" s="224"/>
      <c r="C320" s="225"/>
      <c r="D320" s="226" t="s">
        <v>140</v>
      </c>
      <c r="E320" s="227" t="s">
        <v>19</v>
      </c>
      <c r="F320" s="228" t="s">
        <v>413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140</v>
      </c>
      <c r="AU320" s="234" t="s">
        <v>83</v>
      </c>
      <c r="AV320" s="13" t="s">
        <v>80</v>
      </c>
      <c r="AW320" s="13" t="s">
        <v>33</v>
      </c>
      <c r="AX320" s="13" t="s">
        <v>72</v>
      </c>
      <c r="AY320" s="234" t="s">
        <v>129</v>
      </c>
    </row>
    <row r="321" s="13" customFormat="1">
      <c r="A321" s="13"/>
      <c r="B321" s="224"/>
      <c r="C321" s="225"/>
      <c r="D321" s="226" t="s">
        <v>140</v>
      </c>
      <c r="E321" s="227" t="s">
        <v>19</v>
      </c>
      <c r="F321" s="228" t="s">
        <v>414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140</v>
      </c>
      <c r="AU321" s="234" t="s">
        <v>83</v>
      </c>
      <c r="AV321" s="13" t="s">
        <v>80</v>
      </c>
      <c r="AW321" s="13" t="s">
        <v>33</v>
      </c>
      <c r="AX321" s="13" t="s">
        <v>72</v>
      </c>
      <c r="AY321" s="234" t="s">
        <v>129</v>
      </c>
    </row>
    <row r="322" s="13" customFormat="1">
      <c r="A322" s="13"/>
      <c r="B322" s="224"/>
      <c r="C322" s="225"/>
      <c r="D322" s="226" t="s">
        <v>140</v>
      </c>
      <c r="E322" s="227" t="s">
        <v>19</v>
      </c>
      <c r="F322" s="228" t="s">
        <v>415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140</v>
      </c>
      <c r="AU322" s="234" t="s">
        <v>83</v>
      </c>
      <c r="AV322" s="13" t="s">
        <v>80</v>
      </c>
      <c r="AW322" s="13" t="s">
        <v>33</v>
      </c>
      <c r="AX322" s="13" t="s">
        <v>72</v>
      </c>
      <c r="AY322" s="234" t="s">
        <v>129</v>
      </c>
    </row>
    <row r="323" s="13" customFormat="1">
      <c r="A323" s="13"/>
      <c r="B323" s="224"/>
      <c r="C323" s="225"/>
      <c r="D323" s="226" t="s">
        <v>140</v>
      </c>
      <c r="E323" s="227" t="s">
        <v>19</v>
      </c>
      <c r="F323" s="228" t="s">
        <v>416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140</v>
      </c>
      <c r="AU323" s="234" t="s">
        <v>83</v>
      </c>
      <c r="AV323" s="13" t="s">
        <v>80</v>
      </c>
      <c r="AW323" s="13" t="s">
        <v>33</v>
      </c>
      <c r="AX323" s="13" t="s">
        <v>72</v>
      </c>
      <c r="AY323" s="234" t="s">
        <v>129</v>
      </c>
    </row>
    <row r="324" s="13" customFormat="1">
      <c r="A324" s="13"/>
      <c r="B324" s="224"/>
      <c r="C324" s="225"/>
      <c r="D324" s="226" t="s">
        <v>140</v>
      </c>
      <c r="E324" s="227" t="s">
        <v>19</v>
      </c>
      <c r="F324" s="228" t="s">
        <v>417</v>
      </c>
      <c r="G324" s="225"/>
      <c r="H324" s="227" t="s">
        <v>19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140</v>
      </c>
      <c r="AU324" s="234" t="s">
        <v>83</v>
      </c>
      <c r="AV324" s="13" t="s">
        <v>80</v>
      </c>
      <c r="AW324" s="13" t="s">
        <v>33</v>
      </c>
      <c r="AX324" s="13" t="s">
        <v>72</v>
      </c>
      <c r="AY324" s="234" t="s">
        <v>129</v>
      </c>
    </row>
    <row r="325" s="13" customFormat="1">
      <c r="A325" s="13"/>
      <c r="B325" s="224"/>
      <c r="C325" s="225"/>
      <c r="D325" s="226" t="s">
        <v>140</v>
      </c>
      <c r="E325" s="227" t="s">
        <v>19</v>
      </c>
      <c r="F325" s="228" t="s">
        <v>418</v>
      </c>
      <c r="G325" s="225"/>
      <c r="H325" s="227" t="s">
        <v>19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140</v>
      </c>
      <c r="AU325" s="234" t="s">
        <v>83</v>
      </c>
      <c r="AV325" s="13" t="s">
        <v>80</v>
      </c>
      <c r="AW325" s="13" t="s">
        <v>33</v>
      </c>
      <c r="AX325" s="13" t="s">
        <v>72</v>
      </c>
      <c r="AY325" s="234" t="s">
        <v>129</v>
      </c>
    </row>
    <row r="326" s="13" customFormat="1">
      <c r="A326" s="13"/>
      <c r="B326" s="224"/>
      <c r="C326" s="225"/>
      <c r="D326" s="226" t="s">
        <v>140</v>
      </c>
      <c r="E326" s="227" t="s">
        <v>19</v>
      </c>
      <c r="F326" s="228" t="s">
        <v>419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140</v>
      </c>
      <c r="AU326" s="234" t="s">
        <v>83</v>
      </c>
      <c r="AV326" s="13" t="s">
        <v>80</v>
      </c>
      <c r="AW326" s="13" t="s">
        <v>33</v>
      </c>
      <c r="AX326" s="13" t="s">
        <v>72</v>
      </c>
      <c r="AY326" s="234" t="s">
        <v>129</v>
      </c>
    </row>
    <row r="327" s="13" customFormat="1">
      <c r="A327" s="13"/>
      <c r="B327" s="224"/>
      <c r="C327" s="225"/>
      <c r="D327" s="226" t="s">
        <v>140</v>
      </c>
      <c r="E327" s="227" t="s">
        <v>19</v>
      </c>
      <c r="F327" s="228" t="s">
        <v>420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140</v>
      </c>
      <c r="AU327" s="234" t="s">
        <v>83</v>
      </c>
      <c r="AV327" s="13" t="s">
        <v>80</v>
      </c>
      <c r="AW327" s="13" t="s">
        <v>33</v>
      </c>
      <c r="AX327" s="13" t="s">
        <v>72</v>
      </c>
      <c r="AY327" s="234" t="s">
        <v>129</v>
      </c>
    </row>
    <row r="328" s="13" customFormat="1">
      <c r="A328" s="13"/>
      <c r="B328" s="224"/>
      <c r="C328" s="225"/>
      <c r="D328" s="226" t="s">
        <v>140</v>
      </c>
      <c r="E328" s="227" t="s">
        <v>19</v>
      </c>
      <c r="F328" s="228" t="s">
        <v>421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140</v>
      </c>
      <c r="AU328" s="234" t="s">
        <v>83</v>
      </c>
      <c r="AV328" s="13" t="s">
        <v>80</v>
      </c>
      <c r="AW328" s="13" t="s">
        <v>33</v>
      </c>
      <c r="AX328" s="13" t="s">
        <v>72</v>
      </c>
      <c r="AY328" s="234" t="s">
        <v>129</v>
      </c>
    </row>
    <row r="329" s="13" customFormat="1">
      <c r="A329" s="13"/>
      <c r="B329" s="224"/>
      <c r="C329" s="225"/>
      <c r="D329" s="226" t="s">
        <v>140</v>
      </c>
      <c r="E329" s="227" t="s">
        <v>19</v>
      </c>
      <c r="F329" s="228" t="s">
        <v>422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140</v>
      </c>
      <c r="AU329" s="234" t="s">
        <v>83</v>
      </c>
      <c r="AV329" s="13" t="s">
        <v>80</v>
      </c>
      <c r="AW329" s="13" t="s">
        <v>33</v>
      </c>
      <c r="AX329" s="13" t="s">
        <v>72</v>
      </c>
      <c r="AY329" s="234" t="s">
        <v>129</v>
      </c>
    </row>
    <row r="330" s="13" customFormat="1">
      <c r="A330" s="13"/>
      <c r="B330" s="224"/>
      <c r="C330" s="225"/>
      <c r="D330" s="226" t="s">
        <v>140</v>
      </c>
      <c r="E330" s="227" t="s">
        <v>19</v>
      </c>
      <c r="F330" s="228" t="s">
        <v>423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140</v>
      </c>
      <c r="AU330" s="234" t="s">
        <v>83</v>
      </c>
      <c r="AV330" s="13" t="s">
        <v>80</v>
      </c>
      <c r="AW330" s="13" t="s">
        <v>33</v>
      </c>
      <c r="AX330" s="13" t="s">
        <v>72</v>
      </c>
      <c r="AY330" s="234" t="s">
        <v>129</v>
      </c>
    </row>
    <row r="331" s="2" customFormat="1" ht="16.5" customHeight="1">
      <c r="A331" s="40"/>
      <c r="B331" s="41"/>
      <c r="C331" s="257" t="s">
        <v>454</v>
      </c>
      <c r="D331" s="257" t="s">
        <v>244</v>
      </c>
      <c r="E331" s="258" t="s">
        <v>455</v>
      </c>
      <c r="F331" s="259" t="s">
        <v>456</v>
      </c>
      <c r="G331" s="260" t="s">
        <v>323</v>
      </c>
      <c r="H331" s="261">
        <v>12</v>
      </c>
      <c r="I331" s="262"/>
      <c r="J331" s="263">
        <f>ROUND(I331*H331,2)</f>
        <v>0</v>
      </c>
      <c r="K331" s="259" t="s">
        <v>135</v>
      </c>
      <c r="L331" s="264"/>
      <c r="M331" s="265" t="s">
        <v>19</v>
      </c>
      <c r="N331" s="266" t="s">
        <v>43</v>
      </c>
      <c r="O331" s="86"/>
      <c r="P331" s="215">
        <f>O331*H331</f>
        <v>0</v>
      </c>
      <c r="Q331" s="215">
        <v>0.11</v>
      </c>
      <c r="R331" s="215">
        <f>Q331*H331</f>
        <v>1.3200000000000001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188</v>
      </c>
      <c r="AT331" s="217" t="s">
        <v>244</v>
      </c>
      <c r="AU331" s="217" t="s">
        <v>83</v>
      </c>
      <c r="AY331" s="19" t="s">
        <v>129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136</v>
      </c>
      <c r="BM331" s="217" t="s">
        <v>457</v>
      </c>
    </row>
    <row r="332" s="2" customFormat="1" ht="16.5" customHeight="1">
      <c r="A332" s="40"/>
      <c r="B332" s="41"/>
      <c r="C332" s="206" t="s">
        <v>458</v>
      </c>
      <c r="D332" s="206" t="s">
        <v>131</v>
      </c>
      <c r="E332" s="207" t="s">
        <v>459</v>
      </c>
      <c r="F332" s="208" t="s">
        <v>460</v>
      </c>
      <c r="G332" s="209" t="s">
        <v>323</v>
      </c>
      <c r="H332" s="210">
        <v>1</v>
      </c>
      <c r="I332" s="211"/>
      <c r="J332" s="212">
        <f>ROUND(I332*H332,2)</f>
        <v>0</v>
      </c>
      <c r="K332" s="208" t="s">
        <v>135</v>
      </c>
      <c r="L332" s="46"/>
      <c r="M332" s="213" t="s">
        <v>19</v>
      </c>
      <c r="N332" s="214" t="s">
        <v>43</v>
      </c>
      <c r="O332" s="86"/>
      <c r="P332" s="215">
        <f>O332*H332</f>
        <v>0</v>
      </c>
      <c r="Q332" s="215">
        <v>0.02972</v>
      </c>
      <c r="R332" s="215">
        <f>Q332*H332</f>
        <v>0.02972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136</v>
      </c>
      <c r="AT332" s="217" t="s">
        <v>131</v>
      </c>
      <c r="AU332" s="217" t="s">
        <v>83</v>
      </c>
      <c r="AY332" s="19" t="s">
        <v>129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136</v>
      </c>
      <c r="BM332" s="217" t="s">
        <v>461</v>
      </c>
    </row>
    <row r="333" s="2" customFormat="1">
      <c r="A333" s="40"/>
      <c r="B333" s="41"/>
      <c r="C333" s="42"/>
      <c r="D333" s="219" t="s">
        <v>138</v>
      </c>
      <c r="E333" s="42"/>
      <c r="F333" s="220" t="s">
        <v>462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138</v>
      </c>
      <c r="AU333" s="19" t="s">
        <v>83</v>
      </c>
    </row>
    <row r="334" s="14" customFormat="1">
      <c r="A334" s="14"/>
      <c r="B334" s="235"/>
      <c r="C334" s="236"/>
      <c r="D334" s="226" t="s">
        <v>140</v>
      </c>
      <c r="E334" s="237" t="s">
        <v>19</v>
      </c>
      <c r="F334" s="238" t="s">
        <v>433</v>
      </c>
      <c r="G334" s="236"/>
      <c r="H334" s="239">
        <v>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140</v>
      </c>
      <c r="AU334" s="245" t="s">
        <v>83</v>
      </c>
      <c r="AV334" s="14" t="s">
        <v>83</v>
      </c>
      <c r="AW334" s="14" t="s">
        <v>33</v>
      </c>
      <c r="AX334" s="14" t="s">
        <v>80</v>
      </c>
      <c r="AY334" s="245" t="s">
        <v>129</v>
      </c>
    </row>
    <row r="335" s="13" customFormat="1">
      <c r="A335" s="13"/>
      <c r="B335" s="224"/>
      <c r="C335" s="225"/>
      <c r="D335" s="226" t="s">
        <v>140</v>
      </c>
      <c r="E335" s="227" t="s">
        <v>19</v>
      </c>
      <c r="F335" s="228" t="s">
        <v>434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140</v>
      </c>
      <c r="AU335" s="234" t="s">
        <v>83</v>
      </c>
      <c r="AV335" s="13" t="s">
        <v>80</v>
      </c>
      <c r="AW335" s="13" t="s">
        <v>33</v>
      </c>
      <c r="AX335" s="13" t="s">
        <v>72</v>
      </c>
      <c r="AY335" s="234" t="s">
        <v>129</v>
      </c>
    </row>
    <row r="336" s="2" customFormat="1" ht="16.5" customHeight="1">
      <c r="A336" s="40"/>
      <c r="B336" s="41"/>
      <c r="C336" s="257" t="s">
        <v>463</v>
      </c>
      <c r="D336" s="257" t="s">
        <v>244</v>
      </c>
      <c r="E336" s="258" t="s">
        <v>464</v>
      </c>
      <c r="F336" s="259" t="s">
        <v>465</v>
      </c>
      <c r="G336" s="260" t="s">
        <v>323</v>
      </c>
      <c r="H336" s="261">
        <v>1</v>
      </c>
      <c r="I336" s="262"/>
      <c r="J336" s="263">
        <f>ROUND(I336*H336,2)</f>
        <v>0</v>
      </c>
      <c r="K336" s="259" t="s">
        <v>135</v>
      </c>
      <c r="L336" s="264"/>
      <c r="M336" s="265" t="s">
        <v>19</v>
      </c>
      <c r="N336" s="266" t="s">
        <v>43</v>
      </c>
      <c r="O336" s="86"/>
      <c r="P336" s="215">
        <f>O336*H336</f>
        <v>0</v>
      </c>
      <c r="Q336" s="215">
        <v>0.29799999999999999</v>
      </c>
      <c r="R336" s="215">
        <f>Q336*H336</f>
        <v>0.29799999999999999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188</v>
      </c>
      <c r="AT336" s="217" t="s">
        <v>244</v>
      </c>
      <c r="AU336" s="217" t="s">
        <v>83</v>
      </c>
      <c r="AY336" s="19" t="s">
        <v>129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136</v>
      </c>
      <c r="BM336" s="217" t="s">
        <v>466</v>
      </c>
    </row>
    <row r="337" s="2" customFormat="1" ht="16.5" customHeight="1">
      <c r="A337" s="40"/>
      <c r="B337" s="41"/>
      <c r="C337" s="206" t="s">
        <v>467</v>
      </c>
      <c r="D337" s="206" t="s">
        <v>131</v>
      </c>
      <c r="E337" s="207" t="s">
        <v>468</v>
      </c>
      <c r="F337" s="208" t="s">
        <v>469</v>
      </c>
      <c r="G337" s="209" t="s">
        <v>323</v>
      </c>
      <c r="H337" s="210">
        <v>3</v>
      </c>
      <c r="I337" s="211"/>
      <c r="J337" s="212">
        <f>ROUND(I337*H337,2)</f>
        <v>0</v>
      </c>
      <c r="K337" s="208" t="s">
        <v>135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0.10000000000000001</v>
      </c>
      <c r="T337" s="216">
        <f>S337*H337</f>
        <v>0.30000000000000004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136</v>
      </c>
      <c r="AT337" s="217" t="s">
        <v>131</v>
      </c>
      <c r="AU337" s="217" t="s">
        <v>83</v>
      </c>
      <c r="AY337" s="19" t="s">
        <v>129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136</v>
      </c>
      <c r="BM337" s="217" t="s">
        <v>470</v>
      </c>
    </row>
    <row r="338" s="2" customFormat="1">
      <c r="A338" s="40"/>
      <c r="B338" s="41"/>
      <c r="C338" s="42"/>
      <c r="D338" s="219" t="s">
        <v>138</v>
      </c>
      <c r="E338" s="42"/>
      <c r="F338" s="220" t="s">
        <v>471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138</v>
      </c>
      <c r="AU338" s="19" t="s">
        <v>83</v>
      </c>
    </row>
    <row r="339" s="14" customFormat="1">
      <c r="A339" s="14"/>
      <c r="B339" s="235"/>
      <c r="C339" s="236"/>
      <c r="D339" s="226" t="s">
        <v>140</v>
      </c>
      <c r="E339" s="237" t="s">
        <v>19</v>
      </c>
      <c r="F339" s="238" t="s">
        <v>405</v>
      </c>
      <c r="G339" s="236"/>
      <c r="H339" s="239">
        <v>3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140</v>
      </c>
      <c r="AU339" s="245" t="s">
        <v>83</v>
      </c>
      <c r="AV339" s="14" t="s">
        <v>83</v>
      </c>
      <c r="AW339" s="14" t="s">
        <v>33</v>
      </c>
      <c r="AX339" s="14" t="s">
        <v>80</v>
      </c>
      <c r="AY339" s="245" t="s">
        <v>129</v>
      </c>
    </row>
    <row r="340" s="2" customFormat="1" ht="16.5" customHeight="1">
      <c r="A340" s="40"/>
      <c r="B340" s="41"/>
      <c r="C340" s="206" t="s">
        <v>472</v>
      </c>
      <c r="D340" s="206" t="s">
        <v>131</v>
      </c>
      <c r="E340" s="207" t="s">
        <v>473</v>
      </c>
      <c r="F340" s="208" t="s">
        <v>474</v>
      </c>
      <c r="G340" s="209" t="s">
        <v>323</v>
      </c>
      <c r="H340" s="210">
        <v>13</v>
      </c>
      <c r="I340" s="211"/>
      <c r="J340" s="212">
        <f>ROUND(I340*H340,2)</f>
        <v>0</v>
      </c>
      <c r="K340" s="208" t="s">
        <v>135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0.21734000000000001</v>
      </c>
      <c r="R340" s="215">
        <f>Q340*H340</f>
        <v>2.8254200000000003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136</v>
      </c>
      <c r="AT340" s="217" t="s">
        <v>131</v>
      </c>
      <c r="AU340" s="217" t="s">
        <v>83</v>
      </c>
      <c r="AY340" s="19" t="s">
        <v>129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136</v>
      </c>
      <c r="BM340" s="217" t="s">
        <v>475</v>
      </c>
    </row>
    <row r="341" s="2" customFormat="1">
      <c r="A341" s="40"/>
      <c r="B341" s="41"/>
      <c r="C341" s="42"/>
      <c r="D341" s="219" t="s">
        <v>138</v>
      </c>
      <c r="E341" s="42"/>
      <c r="F341" s="220" t="s">
        <v>476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138</v>
      </c>
      <c r="AU341" s="19" t="s">
        <v>83</v>
      </c>
    </row>
    <row r="342" s="14" customFormat="1">
      <c r="A342" s="14"/>
      <c r="B342" s="235"/>
      <c r="C342" s="236"/>
      <c r="D342" s="226" t="s">
        <v>140</v>
      </c>
      <c r="E342" s="237" t="s">
        <v>19</v>
      </c>
      <c r="F342" s="238" t="s">
        <v>326</v>
      </c>
      <c r="G342" s="236"/>
      <c r="H342" s="239">
        <v>13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140</v>
      </c>
      <c r="AU342" s="245" t="s">
        <v>83</v>
      </c>
      <c r="AV342" s="14" t="s">
        <v>83</v>
      </c>
      <c r="AW342" s="14" t="s">
        <v>33</v>
      </c>
      <c r="AX342" s="14" t="s">
        <v>80</v>
      </c>
      <c r="AY342" s="245" t="s">
        <v>129</v>
      </c>
    </row>
    <row r="343" s="13" customFormat="1">
      <c r="A343" s="13"/>
      <c r="B343" s="224"/>
      <c r="C343" s="225"/>
      <c r="D343" s="226" t="s">
        <v>140</v>
      </c>
      <c r="E343" s="227" t="s">
        <v>19</v>
      </c>
      <c r="F343" s="228" t="s">
        <v>187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140</v>
      </c>
      <c r="AU343" s="234" t="s">
        <v>83</v>
      </c>
      <c r="AV343" s="13" t="s">
        <v>80</v>
      </c>
      <c r="AW343" s="13" t="s">
        <v>33</v>
      </c>
      <c r="AX343" s="13" t="s">
        <v>72</v>
      </c>
      <c r="AY343" s="234" t="s">
        <v>129</v>
      </c>
    </row>
    <row r="344" s="2" customFormat="1" ht="16.5" customHeight="1">
      <c r="A344" s="40"/>
      <c r="B344" s="41"/>
      <c r="C344" s="257" t="s">
        <v>477</v>
      </c>
      <c r="D344" s="257" t="s">
        <v>244</v>
      </c>
      <c r="E344" s="258" t="s">
        <v>478</v>
      </c>
      <c r="F344" s="259" t="s">
        <v>479</v>
      </c>
      <c r="G344" s="260" t="s">
        <v>323</v>
      </c>
      <c r="H344" s="261">
        <v>13</v>
      </c>
      <c r="I344" s="262"/>
      <c r="J344" s="263">
        <f>ROUND(I344*H344,2)</f>
        <v>0</v>
      </c>
      <c r="K344" s="259" t="s">
        <v>135</v>
      </c>
      <c r="L344" s="264"/>
      <c r="M344" s="265" t="s">
        <v>19</v>
      </c>
      <c r="N344" s="266" t="s">
        <v>43</v>
      </c>
      <c r="O344" s="86"/>
      <c r="P344" s="215">
        <f>O344*H344</f>
        <v>0</v>
      </c>
      <c r="Q344" s="215">
        <v>0.050599999999999999</v>
      </c>
      <c r="R344" s="215">
        <f>Q344*H344</f>
        <v>0.65779999999999994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188</v>
      </c>
      <c r="AT344" s="217" t="s">
        <v>244</v>
      </c>
      <c r="AU344" s="217" t="s">
        <v>83</v>
      </c>
      <c r="AY344" s="19" t="s">
        <v>129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136</v>
      </c>
      <c r="BM344" s="217" t="s">
        <v>480</v>
      </c>
    </row>
    <row r="345" s="2" customFormat="1" ht="16.5" customHeight="1">
      <c r="A345" s="40"/>
      <c r="B345" s="41"/>
      <c r="C345" s="257" t="s">
        <v>481</v>
      </c>
      <c r="D345" s="257" t="s">
        <v>244</v>
      </c>
      <c r="E345" s="258" t="s">
        <v>482</v>
      </c>
      <c r="F345" s="259" t="s">
        <v>483</v>
      </c>
      <c r="G345" s="260" t="s">
        <v>323</v>
      </c>
      <c r="H345" s="261">
        <v>13</v>
      </c>
      <c r="I345" s="262"/>
      <c r="J345" s="263">
        <f>ROUND(I345*H345,2)</f>
        <v>0</v>
      </c>
      <c r="K345" s="259" t="s">
        <v>135</v>
      </c>
      <c r="L345" s="264"/>
      <c r="M345" s="265" t="s">
        <v>19</v>
      </c>
      <c r="N345" s="266" t="s">
        <v>43</v>
      </c>
      <c r="O345" s="86"/>
      <c r="P345" s="215">
        <f>O345*H345</f>
        <v>0</v>
      </c>
      <c r="Q345" s="215">
        <v>0.0040000000000000001</v>
      </c>
      <c r="R345" s="215">
        <f>Q345*H345</f>
        <v>0.052000000000000005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188</v>
      </c>
      <c r="AT345" s="217" t="s">
        <v>244</v>
      </c>
      <c r="AU345" s="217" t="s">
        <v>83</v>
      </c>
      <c r="AY345" s="19" t="s">
        <v>129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80</v>
      </c>
      <c r="BK345" s="218">
        <f>ROUND(I345*H345,2)</f>
        <v>0</v>
      </c>
      <c r="BL345" s="19" t="s">
        <v>136</v>
      </c>
      <c r="BM345" s="217" t="s">
        <v>484</v>
      </c>
    </row>
    <row r="346" s="12" customFormat="1" ht="22.8" customHeight="1">
      <c r="A346" s="12"/>
      <c r="B346" s="190"/>
      <c r="C346" s="191"/>
      <c r="D346" s="192" t="s">
        <v>71</v>
      </c>
      <c r="E346" s="204" t="s">
        <v>196</v>
      </c>
      <c r="F346" s="204" t="s">
        <v>485</v>
      </c>
      <c r="G346" s="191"/>
      <c r="H346" s="191"/>
      <c r="I346" s="194"/>
      <c r="J346" s="205">
        <f>BK346</f>
        <v>0</v>
      </c>
      <c r="K346" s="191"/>
      <c r="L346" s="196"/>
      <c r="M346" s="197"/>
      <c r="N346" s="198"/>
      <c r="O346" s="198"/>
      <c r="P346" s="199">
        <f>SUM(P347:P491)</f>
        <v>0</v>
      </c>
      <c r="Q346" s="198"/>
      <c r="R346" s="199">
        <f>SUM(R347:R491)</f>
        <v>135.98258970000001</v>
      </c>
      <c r="S346" s="198"/>
      <c r="T346" s="200">
        <f>SUM(T347:T491)</f>
        <v>70.469999999999999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80</v>
      </c>
      <c r="AT346" s="202" t="s">
        <v>71</v>
      </c>
      <c r="AU346" s="202" t="s">
        <v>80</v>
      </c>
      <c r="AY346" s="201" t="s">
        <v>129</v>
      </c>
      <c r="BK346" s="203">
        <f>SUM(BK347:BK491)</f>
        <v>0</v>
      </c>
    </row>
    <row r="347" s="2" customFormat="1" ht="21.75" customHeight="1">
      <c r="A347" s="40"/>
      <c r="B347" s="41"/>
      <c r="C347" s="206" t="s">
        <v>486</v>
      </c>
      <c r="D347" s="206" t="s">
        <v>131</v>
      </c>
      <c r="E347" s="207" t="s">
        <v>487</v>
      </c>
      <c r="F347" s="208" t="s">
        <v>488</v>
      </c>
      <c r="G347" s="209" t="s">
        <v>323</v>
      </c>
      <c r="H347" s="210">
        <v>33</v>
      </c>
      <c r="I347" s="211"/>
      <c r="J347" s="212">
        <f>ROUND(I347*H347,2)</f>
        <v>0</v>
      </c>
      <c r="K347" s="208" t="s">
        <v>135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136</v>
      </c>
      <c r="AT347" s="217" t="s">
        <v>131</v>
      </c>
      <c r="AU347" s="217" t="s">
        <v>83</v>
      </c>
      <c r="AY347" s="19" t="s">
        <v>129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136</v>
      </c>
      <c r="BM347" s="217" t="s">
        <v>489</v>
      </c>
    </row>
    <row r="348" s="2" customFormat="1">
      <c r="A348" s="40"/>
      <c r="B348" s="41"/>
      <c r="C348" s="42"/>
      <c r="D348" s="219" t="s">
        <v>138</v>
      </c>
      <c r="E348" s="42"/>
      <c r="F348" s="220" t="s">
        <v>490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138</v>
      </c>
      <c r="AU348" s="19" t="s">
        <v>83</v>
      </c>
    </row>
    <row r="349" s="13" customFormat="1">
      <c r="A349" s="13"/>
      <c r="B349" s="224"/>
      <c r="C349" s="225"/>
      <c r="D349" s="226" t="s">
        <v>140</v>
      </c>
      <c r="E349" s="227" t="s">
        <v>19</v>
      </c>
      <c r="F349" s="228" t="s">
        <v>491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140</v>
      </c>
      <c r="AU349" s="234" t="s">
        <v>83</v>
      </c>
      <c r="AV349" s="13" t="s">
        <v>80</v>
      </c>
      <c r="AW349" s="13" t="s">
        <v>33</v>
      </c>
      <c r="AX349" s="13" t="s">
        <v>72</v>
      </c>
      <c r="AY349" s="234" t="s">
        <v>129</v>
      </c>
    </row>
    <row r="350" s="13" customFormat="1">
      <c r="A350" s="13"/>
      <c r="B350" s="224"/>
      <c r="C350" s="225"/>
      <c r="D350" s="226" t="s">
        <v>140</v>
      </c>
      <c r="E350" s="227" t="s">
        <v>19</v>
      </c>
      <c r="F350" s="228" t="s">
        <v>492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140</v>
      </c>
      <c r="AU350" s="234" t="s">
        <v>83</v>
      </c>
      <c r="AV350" s="13" t="s">
        <v>80</v>
      </c>
      <c r="AW350" s="13" t="s">
        <v>33</v>
      </c>
      <c r="AX350" s="13" t="s">
        <v>72</v>
      </c>
      <c r="AY350" s="234" t="s">
        <v>129</v>
      </c>
    </row>
    <row r="351" s="14" customFormat="1">
      <c r="A351" s="14"/>
      <c r="B351" s="235"/>
      <c r="C351" s="236"/>
      <c r="D351" s="226" t="s">
        <v>140</v>
      </c>
      <c r="E351" s="237" t="s">
        <v>19</v>
      </c>
      <c r="F351" s="238" t="s">
        <v>493</v>
      </c>
      <c r="G351" s="236"/>
      <c r="H351" s="239">
        <v>3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140</v>
      </c>
      <c r="AU351" s="245" t="s">
        <v>83</v>
      </c>
      <c r="AV351" s="14" t="s">
        <v>83</v>
      </c>
      <c r="AW351" s="14" t="s">
        <v>33</v>
      </c>
      <c r="AX351" s="14" t="s">
        <v>72</v>
      </c>
      <c r="AY351" s="245" t="s">
        <v>129</v>
      </c>
    </row>
    <row r="352" s="14" customFormat="1">
      <c r="A352" s="14"/>
      <c r="B352" s="235"/>
      <c r="C352" s="236"/>
      <c r="D352" s="226" t="s">
        <v>140</v>
      </c>
      <c r="E352" s="237" t="s">
        <v>19</v>
      </c>
      <c r="F352" s="238" t="s">
        <v>494</v>
      </c>
      <c r="G352" s="236"/>
      <c r="H352" s="239">
        <v>2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140</v>
      </c>
      <c r="AU352" s="245" t="s">
        <v>83</v>
      </c>
      <c r="AV352" s="14" t="s">
        <v>83</v>
      </c>
      <c r="AW352" s="14" t="s">
        <v>33</v>
      </c>
      <c r="AX352" s="14" t="s">
        <v>72</v>
      </c>
      <c r="AY352" s="245" t="s">
        <v>129</v>
      </c>
    </row>
    <row r="353" s="14" customFormat="1">
      <c r="A353" s="14"/>
      <c r="B353" s="235"/>
      <c r="C353" s="236"/>
      <c r="D353" s="226" t="s">
        <v>140</v>
      </c>
      <c r="E353" s="237" t="s">
        <v>19</v>
      </c>
      <c r="F353" s="238" t="s">
        <v>495</v>
      </c>
      <c r="G353" s="236"/>
      <c r="H353" s="239">
        <v>4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140</v>
      </c>
      <c r="AU353" s="245" t="s">
        <v>83</v>
      </c>
      <c r="AV353" s="14" t="s">
        <v>83</v>
      </c>
      <c r="AW353" s="14" t="s">
        <v>33</v>
      </c>
      <c r="AX353" s="14" t="s">
        <v>72</v>
      </c>
      <c r="AY353" s="245" t="s">
        <v>129</v>
      </c>
    </row>
    <row r="354" s="14" customFormat="1">
      <c r="A354" s="14"/>
      <c r="B354" s="235"/>
      <c r="C354" s="236"/>
      <c r="D354" s="226" t="s">
        <v>140</v>
      </c>
      <c r="E354" s="237" t="s">
        <v>19</v>
      </c>
      <c r="F354" s="238" t="s">
        <v>496</v>
      </c>
      <c r="G354" s="236"/>
      <c r="H354" s="239">
        <v>3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140</v>
      </c>
      <c r="AU354" s="245" t="s">
        <v>83</v>
      </c>
      <c r="AV354" s="14" t="s">
        <v>83</v>
      </c>
      <c r="AW354" s="14" t="s">
        <v>33</v>
      </c>
      <c r="AX354" s="14" t="s">
        <v>72</v>
      </c>
      <c r="AY354" s="245" t="s">
        <v>129</v>
      </c>
    </row>
    <row r="355" s="14" customFormat="1">
      <c r="A355" s="14"/>
      <c r="B355" s="235"/>
      <c r="C355" s="236"/>
      <c r="D355" s="226" t="s">
        <v>140</v>
      </c>
      <c r="E355" s="237" t="s">
        <v>19</v>
      </c>
      <c r="F355" s="238" t="s">
        <v>497</v>
      </c>
      <c r="G355" s="236"/>
      <c r="H355" s="239">
        <v>7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140</v>
      </c>
      <c r="AU355" s="245" t="s">
        <v>83</v>
      </c>
      <c r="AV355" s="14" t="s">
        <v>83</v>
      </c>
      <c r="AW355" s="14" t="s">
        <v>33</v>
      </c>
      <c r="AX355" s="14" t="s">
        <v>72</v>
      </c>
      <c r="AY355" s="245" t="s">
        <v>129</v>
      </c>
    </row>
    <row r="356" s="13" customFormat="1">
      <c r="A356" s="13"/>
      <c r="B356" s="224"/>
      <c r="C356" s="225"/>
      <c r="D356" s="226" t="s">
        <v>140</v>
      </c>
      <c r="E356" s="227" t="s">
        <v>19</v>
      </c>
      <c r="F356" s="228" t="s">
        <v>498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140</v>
      </c>
      <c r="AU356" s="234" t="s">
        <v>83</v>
      </c>
      <c r="AV356" s="13" t="s">
        <v>80</v>
      </c>
      <c r="AW356" s="13" t="s">
        <v>33</v>
      </c>
      <c r="AX356" s="13" t="s">
        <v>72</v>
      </c>
      <c r="AY356" s="234" t="s">
        <v>129</v>
      </c>
    </row>
    <row r="357" s="14" customFormat="1">
      <c r="A357" s="14"/>
      <c r="B357" s="235"/>
      <c r="C357" s="236"/>
      <c r="D357" s="226" t="s">
        <v>140</v>
      </c>
      <c r="E357" s="237" t="s">
        <v>19</v>
      </c>
      <c r="F357" s="238" t="s">
        <v>493</v>
      </c>
      <c r="G357" s="236"/>
      <c r="H357" s="239">
        <v>3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140</v>
      </c>
      <c r="AU357" s="245" t="s">
        <v>83</v>
      </c>
      <c r="AV357" s="14" t="s">
        <v>83</v>
      </c>
      <c r="AW357" s="14" t="s">
        <v>33</v>
      </c>
      <c r="AX357" s="14" t="s">
        <v>72</v>
      </c>
      <c r="AY357" s="245" t="s">
        <v>129</v>
      </c>
    </row>
    <row r="358" s="14" customFormat="1">
      <c r="A358" s="14"/>
      <c r="B358" s="235"/>
      <c r="C358" s="236"/>
      <c r="D358" s="226" t="s">
        <v>140</v>
      </c>
      <c r="E358" s="237" t="s">
        <v>19</v>
      </c>
      <c r="F358" s="238" t="s">
        <v>499</v>
      </c>
      <c r="G358" s="236"/>
      <c r="H358" s="239">
        <v>2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140</v>
      </c>
      <c r="AU358" s="245" t="s">
        <v>83</v>
      </c>
      <c r="AV358" s="14" t="s">
        <v>83</v>
      </c>
      <c r="AW358" s="14" t="s">
        <v>33</v>
      </c>
      <c r="AX358" s="14" t="s">
        <v>72</v>
      </c>
      <c r="AY358" s="245" t="s">
        <v>129</v>
      </c>
    </row>
    <row r="359" s="14" customFormat="1">
      <c r="A359" s="14"/>
      <c r="B359" s="235"/>
      <c r="C359" s="236"/>
      <c r="D359" s="226" t="s">
        <v>140</v>
      </c>
      <c r="E359" s="237" t="s">
        <v>19</v>
      </c>
      <c r="F359" s="238" t="s">
        <v>494</v>
      </c>
      <c r="G359" s="236"/>
      <c r="H359" s="239">
        <v>2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140</v>
      </c>
      <c r="AU359" s="245" t="s">
        <v>83</v>
      </c>
      <c r="AV359" s="14" t="s">
        <v>83</v>
      </c>
      <c r="AW359" s="14" t="s">
        <v>33</v>
      </c>
      <c r="AX359" s="14" t="s">
        <v>72</v>
      </c>
      <c r="AY359" s="245" t="s">
        <v>129</v>
      </c>
    </row>
    <row r="360" s="14" customFormat="1">
      <c r="A360" s="14"/>
      <c r="B360" s="235"/>
      <c r="C360" s="236"/>
      <c r="D360" s="226" t="s">
        <v>140</v>
      </c>
      <c r="E360" s="237" t="s">
        <v>19</v>
      </c>
      <c r="F360" s="238" t="s">
        <v>495</v>
      </c>
      <c r="G360" s="236"/>
      <c r="H360" s="239">
        <v>4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140</v>
      </c>
      <c r="AU360" s="245" t="s">
        <v>83</v>
      </c>
      <c r="AV360" s="14" t="s">
        <v>83</v>
      </c>
      <c r="AW360" s="14" t="s">
        <v>33</v>
      </c>
      <c r="AX360" s="14" t="s">
        <v>72</v>
      </c>
      <c r="AY360" s="245" t="s">
        <v>129</v>
      </c>
    </row>
    <row r="361" s="14" customFormat="1">
      <c r="A361" s="14"/>
      <c r="B361" s="235"/>
      <c r="C361" s="236"/>
      <c r="D361" s="226" t="s">
        <v>140</v>
      </c>
      <c r="E361" s="237" t="s">
        <v>19</v>
      </c>
      <c r="F361" s="238" t="s">
        <v>496</v>
      </c>
      <c r="G361" s="236"/>
      <c r="H361" s="239">
        <v>3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140</v>
      </c>
      <c r="AU361" s="245" t="s">
        <v>83</v>
      </c>
      <c r="AV361" s="14" t="s">
        <v>83</v>
      </c>
      <c r="AW361" s="14" t="s">
        <v>33</v>
      </c>
      <c r="AX361" s="14" t="s">
        <v>72</v>
      </c>
      <c r="AY361" s="245" t="s">
        <v>129</v>
      </c>
    </row>
    <row r="362" s="15" customFormat="1">
      <c r="A362" s="15"/>
      <c r="B362" s="246"/>
      <c r="C362" s="247"/>
      <c r="D362" s="226" t="s">
        <v>140</v>
      </c>
      <c r="E362" s="248" t="s">
        <v>19</v>
      </c>
      <c r="F362" s="249" t="s">
        <v>156</v>
      </c>
      <c r="G362" s="247"/>
      <c r="H362" s="250">
        <v>33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6" t="s">
        <v>140</v>
      </c>
      <c r="AU362" s="256" t="s">
        <v>83</v>
      </c>
      <c r="AV362" s="15" t="s">
        <v>136</v>
      </c>
      <c r="AW362" s="15" t="s">
        <v>33</v>
      </c>
      <c r="AX362" s="15" t="s">
        <v>80</v>
      </c>
      <c r="AY362" s="256" t="s">
        <v>129</v>
      </c>
    </row>
    <row r="363" s="2" customFormat="1" ht="24.15" customHeight="1">
      <c r="A363" s="40"/>
      <c r="B363" s="41"/>
      <c r="C363" s="206" t="s">
        <v>500</v>
      </c>
      <c r="D363" s="206" t="s">
        <v>131</v>
      </c>
      <c r="E363" s="207" t="s">
        <v>501</v>
      </c>
      <c r="F363" s="208" t="s">
        <v>502</v>
      </c>
      <c r="G363" s="209" t="s">
        <v>323</v>
      </c>
      <c r="H363" s="210">
        <v>1980</v>
      </c>
      <c r="I363" s="211"/>
      <c r="J363" s="212">
        <f>ROUND(I363*H363,2)</f>
        <v>0</v>
      </c>
      <c r="K363" s="208" t="s">
        <v>135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136</v>
      </c>
      <c r="AT363" s="217" t="s">
        <v>131</v>
      </c>
      <c r="AU363" s="217" t="s">
        <v>83</v>
      </c>
      <c r="AY363" s="19" t="s">
        <v>129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136</v>
      </c>
      <c r="BM363" s="217" t="s">
        <v>503</v>
      </c>
    </row>
    <row r="364" s="2" customFormat="1">
      <c r="A364" s="40"/>
      <c r="B364" s="41"/>
      <c r="C364" s="42"/>
      <c r="D364" s="219" t="s">
        <v>138</v>
      </c>
      <c r="E364" s="42"/>
      <c r="F364" s="220" t="s">
        <v>504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138</v>
      </c>
      <c r="AU364" s="19" t="s">
        <v>83</v>
      </c>
    </row>
    <row r="365" s="13" customFormat="1">
      <c r="A365" s="13"/>
      <c r="B365" s="224"/>
      <c r="C365" s="225"/>
      <c r="D365" s="226" t="s">
        <v>140</v>
      </c>
      <c r="E365" s="227" t="s">
        <v>19</v>
      </c>
      <c r="F365" s="228" t="s">
        <v>505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140</v>
      </c>
      <c r="AU365" s="234" t="s">
        <v>83</v>
      </c>
      <c r="AV365" s="13" t="s">
        <v>80</v>
      </c>
      <c r="AW365" s="13" t="s">
        <v>33</v>
      </c>
      <c r="AX365" s="13" t="s">
        <v>72</v>
      </c>
      <c r="AY365" s="234" t="s">
        <v>129</v>
      </c>
    </row>
    <row r="366" s="14" customFormat="1">
      <c r="A366" s="14"/>
      <c r="B366" s="235"/>
      <c r="C366" s="236"/>
      <c r="D366" s="226" t="s">
        <v>140</v>
      </c>
      <c r="E366" s="237" t="s">
        <v>19</v>
      </c>
      <c r="F366" s="238" t="s">
        <v>506</v>
      </c>
      <c r="G366" s="236"/>
      <c r="H366" s="239">
        <v>1140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140</v>
      </c>
      <c r="AU366" s="245" t="s">
        <v>83</v>
      </c>
      <c r="AV366" s="14" t="s">
        <v>83</v>
      </c>
      <c r="AW366" s="14" t="s">
        <v>33</v>
      </c>
      <c r="AX366" s="14" t="s">
        <v>72</v>
      </c>
      <c r="AY366" s="245" t="s">
        <v>129</v>
      </c>
    </row>
    <row r="367" s="14" customFormat="1">
      <c r="A367" s="14"/>
      <c r="B367" s="235"/>
      <c r="C367" s="236"/>
      <c r="D367" s="226" t="s">
        <v>140</v>
      </c>
      <c r="E367" s="237" t="s">
        <v>19</v>
      </c>
      <c r="F367" s="238" t="s">
        <v>507</v>
      </c>
      <c r="G367" s="236"/>
      <c r="H367" s="239">
        <v>840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140</v>
      </c>
      <c r="AU367" s="245" t="s">
        <v>83</v>
      </c>
      <c r="AV367" s="14" t="s">
        <v>83</v>
      </c>
      <c r="AW367" s="14" t="s">
        <v>33</v>
      </c>
      <c r="AX367" s="14" t="s">
        <v>72</v>
      </c>
      <c r="AY367" s="245" t="s">
        <v>129</v>
      </c>
    </row>
    <row r="368" s="15" customFormat="1">
      <c r="A368" s="15"/>
      <c r="B368" s="246"/>
      <c r="C368" s="247"/>
      <c r="D368" s="226" t="s">
        <v>140</v>
      </c>
      <c r="E368" s="248" t="s">
        <v>19</v>
      </c>
      <c r="F368" s="249" t="s">
        <v>156</v>
      </c>
      <c r="G368" s="247"/>
      <c r="H368" s="250">
        <v>1980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6" t="s">
        <v>140</v>
      </c>
      <c r="AU368" s="256" t="s">
        <v>83</v>
      </c>
      <c r="AV368" s="15" t="s">
        <v>136</v>
      </c>
      <c r="AW368" s="15" t="s">
        <v>33</v>
      </c>
      <c r="AX368" s="15" t="s">
        <v>80</v>
      </c>
      <c r="AY368" s="256" t="s">
        <v>129</v>
      </c>
    </row>
    <row r="369" s="2" customFormat="1" ht="24.15" customHeight="1">
      <c r="A369" s="40"/>
      <c r="B369" s="41"/>
      <c r="C369" s="206" t="s">
        <v>508</v>
      </c>
      <c r="D369" s="206" t="s">
        <v>131</v>
      </c>
      <c r="E369" s="207" t="s">
        <v>509</v>
      </c>
      <c r="F369" s="208" t="s">
        <v>510</v>
      </c>
      <c r="G369" s="209" t="s">
        <v>323</v>
      </c>
      <c r="H369" s="210">
        <v>18</v>
      </c>
      <c r="I369" s="211"/>
      <c r="J369" s="212">
        <f>ROUND(I369*H369,2)</f>
        <v>0</v>
      </c>
      <c r="K369" s="208" t="s">
        <v>135</v>
      </c>
      <c r="L369" s="46"/>
      <c r="M369" s="213" t="s">
        <v>19</v>
      </c>
      <c r="N369" s="214" t="s">
        <v>43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136</v>
      </c>
      <c r="AT369" s="217" t="s">
        <v>131</v>
      </c>
      <c r="AU369" s="217" t="s">
        <v>83</v>
      </c>
      <c r="AY369" s="19" t="s">
        <v>129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80</v>
      </c>
      <c r="BK369" s="218">
        <f>ROUND(I369*H369,2)</f>
        <v>0</v>
      </c>
      <c r="BL369" s="19" t="s">
        <v>136</v>
      </c>
      <c r="BM369" s="217" t="s">
        <v>511</v>
      </c>
    </row>
    <row r="370" s="2" customFormat="1">
      <c r="A370" s="40"/>
      <c r="B370" s="41"/>
      <c r="C370" s="42"/>
      <c r="D370" s="219" t="s">
        <v>138</v>
      </c>
      <c r="E370" s="42"/>
      <c r="F370" s="220" t="s">
        <v>512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138</v>
      </c>
      <c r="AU370" s="19" t="s">
        <v>83</v>
      </c>
    </row>
    <row r="371" s="13" customFormat="1">
      <c r="A371" s="13"/>
      <c r="B371" s="224"/>
      <c r="C371" s="225"/>
      <c r="D371" s="226" t="s">
        <v>140</v>
      </c>
      <c r="E371" s="227" t="s">
        <v>19</v>
      </c>
      <c r="F371" s="228" t="s">
        <v>491</v>
      </c>
      <c r="G371" s="225"/>
      <c r="H371" s="227" t="s">
        <v>19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140</v>
      </c>
      <c r="AU371" s="234" t="s">
        <v>83</v>
      </c>
      <c r="AV371" s="13" t="s">
        <v>80</v>
      </c>
      <c r="AW371" s="13" t="s">
        <v>33</v>
      </c>
      <c r="AX371" s="13" t="s">
        <v>72</v>
      </c>
      <c r="AY371" s="234" t="s">
        <v>129</v>
      </c>
    </row>
    <row r="372" s="13" customFormat="1">
      <c r="A372" s="13"/>
      <c r="B372" s="224"/>
      <c r="C372" s="225"/>
      <c r="D372" s="226" t="s">
        <v>140</v>
      </c>
      <c r="E372" s="227" t="s">
        <v>19</v>
      </c>
      <c r="F372" s="228" t="s">
        <v>492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140</v>
      </c>
      <c r="AU372" s="234" t="s">
        <v>83</v>
      </c>
      <c r="AV372" s="13" t="s">
        <v>80</v>
      </c>
      <c r="AW372" s="13" t="s">
        <v>33</v>
      </c>
      <c r="AX372" s="13" t="s">
        <v>72</v>
      </c>
      <c r="AY372" s="234" t="s">
        <v>129</v>
      </c>
    </row>
    <row r="373" s="14" customFormat="1">
      <c r="A373" s="14"/>
      <c r="B373" s="235"/>
      <c r="C373" s="236"/>
      <c r="D373" s="226" t="s">
        <v>140</v>
      </c>
      <c r="E373" s="237" t="s">
        <v>19</v>
      </c>
      <c r="F373" s="238" t="s">
        <v>513</v>
      </c>
      <c r="G373" s="236"/>
      <c r="H373" s="239">
        <v>10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140</v>
      </c>
      <c r="AU373" s="245" t="s">
        <v>83</v>
      </c>
      <c r="AV373" s="14" t="s">
        <v>83</v>
      </c>
      <c r="AW373" s="14" t="s">
        <v>33</v>
      </c>
      <c r="AX373" s="14" t="s">
        <v>72</v>
      </c>
      <c r="AY373" s="245" t="s">
        <v>129</v>
      </c>
    </row>
    <row r="374" s="13" customFormat="1">
      <c r="A374" s="13"/>
      <c r="B374" s="224"/>
      <c r="C374" s="225"/>
      <c r="D374" s="226" t="s">
        <v>140</v>
      </c>
      <c r="E374" s="227" t="s">
        <v>19</v>
      </c>
      <c r="F374" s="228" t="s">
        <v>498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140</v>
      </c>
      <c r="AU374" s="234" t="s">
        <v>83</v>
      </c>
      <c r="AV374" s="13" t="s">
        <v>80</v>
      </c>
      <c r="AW374" s="13" t="s">
        <v>33</v>
      </c>
      <c r="AX374" s="13" t="s">
        <v>72</v>
      </c>
      <c r="AY374" s="234" t="s">
        <v>129</v>
      </c>
    </row>
    <row r="375" s="14" customFormat="1">
      <c r="A375" s="14"/>
      <c r="B375" s="235"/>
      <c r="C375" s="236"/>
      <c r="D375" s="226" t="s">
        <v>140</v>
      </c>
      <c r="E375" s="237" t="s">
        <v>19</v>
      </c>
      <c r="F375" s="238" t="s">
        <v>514</v>
      </c>
      <c r="G375" s="236"/>
      <c r="H375" s="239">
        <v>8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140</v>
      </c>
      <c r="AU375" s="245" t="s">
        <v>83</v>
      </c>
      <c r="AV375" s="14" t="s">
        <v>83</v>
      </c>
      <c r="AW375" s="14" t="s">
        <v>33</v>
      </c>
      <c r="AX375" s="14" t="s">
        <v>72</v>
      </c>
      <c r="AY375" s="245" t="s">
        <v>129</v>
      </c>
    </row>
    <row r="376" s="15" customFormat="1">
      <c r="A376" s="15"/>
      <c r="B376" s="246"/>
      <c r="C376" s="247"/>
      <c r="D376" s="226" t="s">
        <v>140</v>
      </c>
      <c r="E376" s="248" t="s">
        <v>19</v>
      </c>
      <c r="F376" s="249" t="s">
        <v>156</v>
      </c>
      <c r="G376" s="247"/>
      <c r="H376" s="250">
        <v>18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6" t="s">
        <v>140</v>
      </c>
      <c r="AU376" s="256" t="s">
        <v>83</v>
      </c>
      <c r="AV376" s="15" t="s">
        <v>136</v>
      </c>
      <c r="AW376" s="15" t="s">
        <v>33</v>
      </c>
      <c r="AX376" s="15" t="s">
        <v>80</v>
      </c>
      <c r="AY376" s="256" t="s">
        <v>129</v>
      </c>
    </row>
    <row r="377" s="2" customFormat="1" ht="24.15" customHeight="1">
      <c r="A377" s="40"/>
      <c r="B377" s="41"/>
      <c r="C377" s="206" t="s">
        <v>515</v>
      </c>
      <c r="D377" s="206" t="s">
        <v>131</v>
      </c>
      <c r="E377" s="207" t="s">
        <v>516</v>
      </c>
      <c r="F377" s="208" t="s">
        <v>517</v>
      </c>
      <c r="G377" s="209" t="s">
        <v>323</v>
      </c>
      <c r="H377" s="210">
        <v>1080</v>
      </c>
      <c r="I377" s="211"/>
      <c r="J377" s="212">
        <f>ROUND(I377*H377,2)</f>
        <v>0</v>
      </c>
      <c r="K377" s="208" t="s">
        <v>135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136</v>
      </c>
      <c r="AT377" s="217" t="s">
        <v>131</v>
      </c>
      <c r="AU377" s="217" t="s">
        <v>83</v>
      </c>
      <c r="AY377" s="19" t="s">
        <v>129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136</v>
      </c>
      <c r="BM377" s="217" t="s">
        <v>518</v>
      </c>
    </row>
    <row r="378" s="2" customFormat="1">
      <c r="A378" s="40"/>
      <c r="B378" s="41"/>
      <c r="C378" s="42"/>
      <c r="D378" s="219" t="s">
        <v>138</v>
      </c>
      <c r="E378" s="42"/>
      <c r="F378" s="220" t="s">
        <v>519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138</v>
      </c>
      <c r="AU378" s="19" t="s">
        <v>83</v>
      </c>
    </row>
    <row r="379" s="13" customFormat="1">
      <c r="A379" s="13"/>
      <c r="B379" s="224"/>
      <c r="C379" s="225"/>
      <c r="D379" s="226" t="s">
        <v>140</v>
      </c>
      <c r="E379" s="227" t="s">
        <v>19</v>
      </c>
      <c r="F379" s="228" t="s">
        <v>505</v>
      </c>
      <c r="G379" s="225"/>
      <c r="H379" s="227" t="s">
        <v>19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140</v>
      </c>
      <c r="AU379" s="234" t="s">
        <v>83</v>
      </c>
      <c r="AV379" s="13" t="s">
        <v>80</v>
      </c>
      <c r="AW379" s="13" t="s">
        <v>33</v>
      </c>
      <c r="AX379" s="13" t="s">
        <v>72</v>
      </c>
      <c r="AY379" s="234" t="s">
        <v>129</v>
      </c>
    </row>
    <row r="380" s="14" customFormat="1">
      <c r="A380" s="14"/>
      <c r="B380" s="235"/>
      <c r="C380" s="236"/>
      <c r="D380" s="226" t="s">
        <v>140</v>
      </c>
      <c r="E380" s="237" t="s">
        <v>19</v>
      </c>
      <c r="F380" s="238" t="s">
        <v>520</v>
      </c>
      <c r="G380" s="236"/>
      <c r="H380" s="239">
        <v>600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140</v>
      </c>
      <c r="AU380" s="245" t="s">
        <v>83</v>
      </c>
      <c r="AV380" s="14" t="s">
        <v>83</v>
      </c>
      <c r="AW380" s="14" t="s">
        <v>33</v>
      </c>
      <c r="AX380" s="14" t="s">
        <v>72</v>
      </c>
      <c r="AY380" s="245" t="s">
        <v>129</v>
      </c>
    </row>
    <row r="381" s="14" customFormat="1">
      <c r="A381" s="14"/>
      <c r="B381" s="235"/>
      <c r="C381" s="236"/>
      <c r="D381" s="226" t="s">
        <v>140</v>
      </c>
      <c r="E381" s="237" t="s">
        <v>19</v>
      </c>
      <c r="F381" s="238" t="s">
        <v>521</v>
      </c>
      <c r="G381" s="236"/>
      <c r="H381" s="239">
        <v>480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140</v>
      </c>
      <c r="AU381" s="245" t="s">
        <v>83</v>
      </c>
      <c r="AV381" s="14" t="s">
        <v>83</v>
      </c>
      <c r="AW381" s="14" t="s">
        <v>33</v>
      </c>
      <c r="AX381" s="14" t="s">
        <v>72</v>
      </c>
      <c r="AY381" s="245" t="s">
        <v>129</v>
      </c>
    </row>
    <row r="382" s="15" customFormat="1">
      <c r="A382" s="15"/>
      <c r="B382" s="246"/>
      <c r="C382" s="247"/>
      <c r="D382" s="226" t="s">
        <v>140</v>
      </c>
      <c r="E382" s="248" t="s">
        <v>19</v>
      </c>
      <c r="F382" s="249" t="s">
        <v>156</v>
      </c>
      <c r="G382" s="247"/>
      <c r="H382" s="250">
        <v>1080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140</v>
      </c>
      <c r="AU382" s="256" t="s">
        <v>83</v>
      </c>
      <c r="AV382" s="15" t="s">
        <v>136</v>
      </c>
      <c r="AW382" s="15" t="s">
        <v>33</v>
      </c>
      <c r="AX382" s="15" t="s">
        <v>80</v>
      </c>
      <c r="AY382" s="256" t="s">
        <v>129</v>
      </c>
    </row>
    <row r="383" s="2" customFormat="1" ht="16.5" customHeight="1">
      <c r="A383" s="40"/>
      <c r="B383" s="41"/>
      <c r="C383" s="206" t="s">
        <v>522</v>
      </c>
      <c r="D383" s="206" t="s">
        <v>131</v>
      </c>
      <c r="E383" s="207" t="s">
        <v>523</v>
      </c>
      <c r="F383" s="208" t="s">
        <v>524</v>
      </c>
      <c r="G383" s="209" t="s">
        <v>323</v>
      </c>
      <c r="H383" s="210">
        <v>10</v>
      </c>
      <c r="I383" s="211"/>
      <c r="J383" s="212">
        <f>ROUND(I383*H383,2)</f>
        <v>0</v>
      </c>
      <c r="K383" s="208" t="s">
        <v>135</v>
      </c>
      <c r="L383" s="46"/>
      <c r="M383" s="213" t="s">
        <v>19</v>
      </c>
      <c r="N383" s="214" t="s">
        <v>43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136</v>
      </c>
      <c r="AT383" s="217" t="s">
        <v>131</v>
      </c>
      <c r="AU383" s="217" t="s">
        <v>83</v>
      </c>
      <c r="AY383" s="19" t="s">
        <v>129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80</v>
      </c>
      <c r="BK383" s="218">
        <f>ROUND(I383*H383,2)</f>
        <v>0</v>
      </c>
      <c r="BL383" s="19" t="s">
        <v>136</v>
      </c>
      <c r="BM383" s="217" t="s">
        <v>525</v>
      </c>
    </row>
    <row r="384" s="2" customFormat="1">
      <c r="A384" s="40"/>
      <c r="B384" s="41"/>
      <c r="C384" s="42"/>
      <c r="D384" s="219" t="s">
        <v>138</v>
      </c>
      <c r="E384" s="42"/>
      <c r="F384" s="220" t="s">
        <v>526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138</v>
      </c>
      <c r="AU384" s="19" t="s">
        <v>83</v>
      </c>
    </row>
    <row r="385" s="13" customFormat="1">
      <c r="A385" s="13"/>
      <c r="B385" s="224"/>
      <c r="C385" s="225"/>
      <c r="D385" s="226" t="s">
        <v>140</v>
      </c>
      <c r="E385" s="227" t="s">
        <v>19</v>
      </c>
      <c r="F385" s="228" t="s">
        <v>491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140</v>
      </c>
      <c r="AU385" s="234" t="s">
        <v>83</v>
      </c>
      <c r="AV385" s="13" t="s">
        <v>80</v>
      </c>
      <c r="AW385" s="13" t="s">
        <v>33</v>
      </c>
      <c r="AX385" s="13" t="s">
        <v>72</v>
      </c>
      <c r="AY385" s="234" t="s">
        <v>129</v>
      </c>
    </row>
    <row r="386" s="14" customFormat="1">
      <c r="A386" s="14"/>
      <c r="B386" s="235"/>
      <c r="C386" s="236"/>
      <c r="D386" s="226" t="s">
        <v>140</v>
      </c>
      <c r="E386" s="237" t="s">
        <v>19</v>
      </c>
      <c r="F386" s="238" t="s">
        <v>527</v>
      </c>
      <c r="G386" s="236"/>
      <c r="H386" s="239">
        <v>10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140</v>
      </c>
      <c r="AU386" s="245" t="s">
        <v>83</v>
      </c>
      <c r="AV386" s="14" t="s">
        <v>83</v>
      </c>
      <c r="AW386" s="14" t="s">
        <v>33</v>
      </c>
      <c r="AX386" s="14" t="s">
        <v>80</v>
      </c>
      <c r="AY386" s="245" t="s">
        <v>129</v>
      </c>
    </row>
    <row r="387" s="2" customFormat="1" ht="16.5" customHeight="1">
      <c r="A387" s="40"/>
      <c r="B387" s="41"/>
      <c r="C387" s="206" t="s">
        <v>528</v>
      </c>
      <c r="D387" s="206" t="s">
        <v>131</v>
      </c>
      <c r="E387" s="207" t="s">
        <v>529</v>
      </c>
      <c r="F387" s="208" t="s">
        <v>530</v>
      </c>
      <c r="G387" s="209" t="s">
        <v>323</v>
      </c>
      <c r="H387" s="210">
        <v>10</v>
      </c>
      <c r="I387" s="211"/>
      <c r="J387" s="212">
        <f>ROUND(I387*H387,2)</f>
        <v>0</v>
      </c>
      <c r="K387" s="208" t="s">
        <v>135</v>
      </c>
      <c r="L387" s="46"/>
      <c r="M387" s="213" t="s">
        <v>19</v>
      </c>
      <c r="N387" s="214" t="s">
        <v>43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136</v>
      </c>
      <c r="AT387" s="217" t="s">
        <v>131</v>
      </c>
      <c r="AU387" s="217" t="s">
        <v>83</v>
      </c>
      <c r="AY387" s="19" t="s">
        <v>129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136</v>
      </c>
      <c r="BM387" s="217" t="s">
        <v>531</v>
      </c>
    </row>
    <row r="388" s="2" customFormat="1">
      <c r="A388" s="40"/>
      <c r="B388" s="41"/>
      <c r="C388" s="42"/>
      <c r="D388" s="219" t="s">
        <v>138</v>
      </c>
      <c r="E388" s="42"/>
      <c r="F388" s="220" t="s">
        <v>532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138</v>
      </c>
      <c r="AU388" s="19" t="s">
        <v>83</v>
      </c>
    </row>
    <row r="389" s="2" customFormat="1" ht="16.5" customHeight="1">
      <c r="A389" s="40"/>
      <c r="B389" s="41"/>
      <c r="C389" s="206" t="s">
        <v>533</v>
      </c>
      <c r="D389" s="206" t="s">
        <v>131</v>
      </c>
      <c r="E389" s="207" t="s">
        <v>534</v>
      </c>
      <c r="F389" s="208" t="s">
        <v>535</v>
      </c>
      <c r="G389" s="209" t="s">
        <v>323</v>
      </c>
      <c r="H389" s="210">
        <v>5</v>
      </c>
      <c r="I389" s="211"/>
      <c r="J389" s="212">
        <f>ROUND(I389*H389,2)</f>
        <v>0</v>
      </c>
      <c r="K389" s="208" t="s">
        <v>135</v>
      </c>
      <c r="L389" s="46"/>
      <c r="M389" s="213" t="s">
        <v>19</v>
      </c>
      <c r="N389" s="214" t="s">
        <v>43</v>
      </c>
      <c r="O389" s="86"/>
      <c r="P389" s="215">
        <f>O389*H389</f>
        <v>0</v>
      </c>
      <c r="Q389" s="215">
        <v>0.00069999999999999999</v>
      </c>
      <c r="R389" s="215">
        <f>Q389*H389</f>
        <v>0.0035000000000000001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136</v>
      </c>
      <c r="AT389" s="217" t="s">
        <v>131</v>
      </c>
      <c r="AU389" s="217" t="s">
        <v>83</v>
      </c>
      <c r="AY389" s="19" t="s">
        <v>129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80</v>
      </c>
      <c r="BK389" s="218">
        <f>ROUND(I389*H389,2)</f>
        <v>0</v>
      </c>
      <c r="BL389" s="19" t="s">
        <v>136</v>
      </c>
      <c r="BM389" s="217" t="s">
        <v>536</v>
      </c>
    </row>
    <row r="390" s="2" customFormat="1">
      <c r="A390" s="40"/>
      <c r="B390" s="41"/>
      <c r="C390" s="42"/>
      <c r="D390" s="219" t="s">
        <v>138</v>
      </c>
      <c r="E390" s="42"/>
      <c r="F390" s="220" t="s">
        <v>537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138</v>
      </c>
      <c r="AU390" s="19" t="s">
        <v>83</v>
      </c>
    </row>
    <row r="391" s="13" customFormat="1">
      <c r="A391" s="13"/>
      <c r="B391" s="224"/>
      <c r="C391" s="225"/>
      <c r="D391" s="226" t="s">
        <v>140</v>
      </c>
      <c r="E391" s="227" t="s">
        <v>19</v>
      </c>
      <c r="F391" s="228" t="s">
        <v>538</v>
      </c>
      <c r="G391" s="225"/>
      <c r="H391" s="227" t="s">
        <v>19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140</v>
      </c>
      <c r="AU391" s="234" t="s">
        <v>83</v>
      </c>
      <c r="AV391" s="13" t="s">
        <v>80</v>
      </c>
      <c r="AW391" s="13" t="s">
        <v>33</v>
      </c>
      <c r="AX391" s="13" t="s">
        <v>72</v>
      </c>
      <c r="AY391" s="234" t="s">
        <v>129</v>
      </c>
    </row>
    <row r="392" s="14" customFormat="1">
      <c r="A392" s="14"/>
      <c r="B392" s="235"/>
      <c r="C392" s="236"/>
      <c r="D392" s="226" t="s">
        <v>140</v>
      </c>
      <c r="E392" s="237" t="s">
        <v>19</v>
      </c>
      <c r="F392" s="238" t="s">
        <v>539</v>
      </c>
      <c r="G392" s="236"/>
      <c r="H392" s="239">
        <v>3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140</v>
      </c>
      <c r="AU392" s="245" t="s">
        <v>83</v>
      </c>
      <c r="AV392" s="14" t="s">
        <v>83</v>
      </c>
      <c r="AW392" s="14" t="s">
        <v>33</v>
      </c>
      <c r="AX392" s="14" t="s">
        <v>72</v>
      </c>
      <c r="AY392" s="245" t="s">
        <v>129</v>
      </c>
    </row>
    <row r="393" s="14" customFormat="1">
      <c r="A393" s="14"/>
      <c r="B393" s="235"/>
      <c r="C393" s="236"/>
      <c r="D393" s="226" t="s">
        <v>140</v>
      </c>
      <c r="E393" s="237" t="s">
        <v>19</v>
      </c>
      <c r="F393" s="238" t="s">
        <v>540</v>
      </c>
      <c r="G393" s="236"/>
      <c r="H393" s="239">
        <v>2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140</v>
      </c>
      <c r="AU393" s="245" t="s">
        <v>83</v>
      </c>
      <c r="AV393" s="14" t="s">
        <v>83</v>
      </c>
      <c r="AW393" s="14" t="s">
        <v>33</v>
      </c>
      <c r="AX393" s="14" t="s">
        <v>72</v>
      </c>
      <c r="AY393" s="245" t="s">
        <v>129</v>
      </c>
    </row>
    <row r="394" s="15" customFormat="1">
      <c r="A394" s="15"/>
      <c r="B394" s="246"/>
      <c r="C394" s="247"/>
      <c r="D394" s="226" t="s">
        <v>140</v>
      </c>
      <c r="E394" s="248" t="s">
        <v>19</v>
      </c>
      <c r="F394" s="249" t="s">
        <v>156</v>
      </c>
      <c r="G394" s="247"/>
      <c r="H394" s="250">
        <v>5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140</v>
      </c>
      <c r="AU394" s="256" t="s">
        <v>83</v>
      </c>
      <c r="AV394" s="15" t="s">
        <v>136</v>
      </c>
      <c r="AW394" s="15" t="s">
        <v>33</v>
      </c>
      <c r="AX394" s="15" t="s">
        <v>80</v>
      </c>
      <c r="AY394" s="256" t="s">
        <v>129</v>
      </c>
    </row>
    <row r="395" s="2" customFormat="1" ht="16.5" customHeight="1">
      <c r="A395" s="40"/>
      <c r="B395" s="41"/>
      <c r="C395" s="257" t="s">
        <v>541</v>
      </c>
      <c r="D395" s="257" t="s">
        <v>244</v>
      </c>
      <c r="E395" s="258" t="s">
        <v>542</v>
      </c>
      <c r="F395" s="259" t="s">
        <v>543</v>
      </c>
      <c r="G395" s="260" t="s">
        <v>323</v>
      </c>
      <c r="H395" s="261">
        <v>3</v>
      </c>
      <c r="I395" s="262"/>
      <c r="J395" s="263">
        <f>ROUND(I395*H395,2)</f>
        <v>0</v>
      </c>
      <c r="K395" s="259" t="s">
        <v>135</v>
      </c>
      <c r="L395" s="264"/>
      <c r="M395" s="265" t="s">
        <v>19</v>
      </c>
      <c r="N395" s="266" t="s">
        <v>43</v>
      </c>
      <c r="O395" s="86"/>
      <c r="P395" s="215">
        <f>O395*H395</f>
        <v>0</v>
      </c>
      <c r="Q395" s="215">
        <v>0.0025000000000000001</v>
      </c>
      <c r="R395" s="215">
        <f>Q395*H395</f>
        <v>0.0074999999999999997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188</v>
      </c>
      <c r="AT395" s="217" t="s">
        <v>244</v>
      </c>
      <c r="AU395" s="217" t="s">
        <v>83</v>
      </c>
      <c r="AY395" s="19" t="s">
        <v>129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136</v>
      </c>
      <c r="BM395" s="217" t="s">
        <v>544</v>
      </c>
    </row>
    <row r="396" s="13" customFormat="1">
      <c r="A396" s="13"/>
      <c r="B396" s="224"/>
      <c r="C396" s="225"/>
      <c r="D396" s="226" t="s">
        <v>140</v>
      </c>
      <c r="E396" s="227" t="s">
        <v>19</v>
      </c>
      <c r="F396" s="228" t="s">
        <v>545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140</v>
      </c>
      <c r="AU396" s="234" t="s">
        <v>83</v>
      </c>
      <c r="AV396" s="13" t="s">
        <v>80</v>
      </c>
      <c r="AW396" s="13" t="s">
        <v>33</v>
      </c>
      <c r="AX396" s="13" t="s">
        <v>72</v>
      </c>
      <c r="AY396" s="234" t="s">
        <v>129</v>
      </c>
    </row>
    <row r="397" s="14" customFormat="1">
      <c r="A397" s="14"/>
      <c r="B397" s="235"/>
      <c r="C397" s="236"/>
      <c r="D397" s="226" t="s">
        <v>140</v>
      </c>
      <c r="E397" s="237" t="s">
        <v>19</v>
      </c>
      <c r="F397" s="238" t="s">
        <v>539</v>
      </c>
      <c r="G397" s="236"/>
      <c r="H397" s="239">
        <v>3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140</v>
      </c>
      <c r="AU397" s="245" t="s">
        <v>83</v>
      </c>
      <c r="AV397" s="14" t="s">
        <v>83</v>
      </c>
      <c r="AW397" s="14" t="s">
        <v>33</v>
      </c>
      <c r="AX397" s="14" t="s">
        <v>80</v>
      </c>
      <c r="AY397" s="245" t="s">
        <v>129</v>
      </c>
    </row>
    <row r="398" s="2" customFormat="1" ht="16.5" customHeight="1">
      <c r="A398" s="40"/>
      <c r="B398" s="41"/>
      <c r="C398" s="257" t="s">
        <v>546</v>
      </c>
      <c r="D398" s="257" t="s">
        <v>244</v>
      </c>
      <c r="E398" s="258" t="s">
        <v>547</v>
      </c>
      <c r="F398" s="259" t="s">
        <v>548</v>
      </c>
      <c r="G398" s="260" t="s">
        <v>323</v>
      </c>
      <c r="H398" s="261">
        <v>2</v>
      </c>
      <c r="I398" s="262"/>
      <c r="J398" s="263">
        <f>ROUND(I398*H398,2)</f>
        <v>0</v>
      </c>
      <c r="K398" s="259" t="s">
        <v>135</v>
      </c>
      <c r="L398" s="264"/>
      <c r="M398" s="265" t="s">
        <v>19</v>
      </c>
      <c r="N398" s="266" t="s">
        <v>43</v>
      </c>
      <c r="O398" s="86"/>
      <c r="P398" s="215">
        <f>O398*H398</f>
        <v>0</v>
      </c>
      <c r="Q398" s="215">
        <v>0.0025000000000000001</v>
      </c>
      <c r="R398" s="215">
        <f>Q398*H398</f>
        <v>0.0050000000000000001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188</v>
      </c>
      <c r="AT398" s="217" t="s">
        <v>244</v>
      </c>
      <c r="AU398" s="217" t="s">
        <v>83</v>
      </c>
      <c r="AY398" s="19" t="s">
        <v>129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80</v>
      </c>
      <c r="BK398" s="218">
        <f>ROUND(I398*H398,2)</f>
        <v>0</v>
      </c>
      <c r="BL398" s="19" t="s">
        <v>136</v>
      </c>
      <c r="BM398" s="217" t="s">
        <v>549</v>
      </c>
    </row>
    <row r="399" s="13" customFormat="1">
      <c r="A399" s="13"/>
      <c r="B399" s="224"/>
      <c r="C399" s="225"/>
      <c r="D399" s="226" t="s">
        <v>140</v>
      </c>
      <c r="E399" s="227" t="s">
        <v>19</v>
      </c>
      <c r="F399" s="228" t="s">
        <v>545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140</v>
      </c>
      <c r="AU399" s="234" t="s">
        <v>83</v>
      </c>
      <c r="AV399" s="13" t="s">
        <v>80</v>
      </c>
      <c r="AW399" s="13" t="s">
        <v>33</v>
      </c>
      <c r="AX399" s="13" t="s">
        <v>72</v>
      </c>
      <c r="AY399" s="234" t="s">
        <v>129</v>
      </c>
    </row>
    <row r="400" s="14" customFormat="1">
      <c r="A400" s="14"/>
      <c r="B400" s="235"/>
      <c r="C400" s="236"/>
      <c r="D400" s="226" t="s">
        <v>140</v>
      </c>
      <c r="E400" s="237" t="s">
        <v>19</v>
      </c>
      <c r="F400" s="238" t="s">
        <v>540</v>
      </c>
      <c r="G400" s="236"/>
      <c r="H400" s="239">
        <v>2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140</v>
      </c>
      <c r="AU400" s="245" t="s">
        <v>83</v>
      </c>
      <c r="AV400" s="14" t="s">
        <v>83</v>
      </c>
      <c r="AW400" s="14" t="s">
        <v>33</v>
      </c>
      <c r="AX400" s="14" t="s">
        <v>80</v>
      </c>
      <c r="AY400" s="245" t="s">
        <v>129</v>
      </c>
    </row>
    <row r="401" s="2" customFormat="1" ht="16.5" customHeight="1">
      <c r="A401" s="40"/>
      <c r="B401" s="41"/>
      <c r="C401" s="206" t="s">
        <v>550</v>
      </c>
      <c r="D401" s="206" t="s">
        <v>131</v>
      </c>
      <c r="E401" s="207" t="s">
        <v>551</v>
      </c>
      <c r="F401" s="208" t="s">
        <v>552</v>
      </c>
      <c r="G401" s="209" t="s">
        <v>323</v>
      </c>
      <c r="H401" s="210">
        <v>3</v>
      </c>
      <c r="I401" s="211"/>
      <c r="J401" s="212">
        <f>ROUND(I401*H401,2)</f>
        <v>0</v>
      </c>
      <c r="K401" s="208" t="s">
        <v>135</v>
      </c>
      <c r="L401" s="46"/>
      <c r="M401" s="213" t="s">
        <v>19</v>
      </c>
      <c r="N401" s="214" t="s">
        <v>43</v>
      </c>
      <c r="O401" s="86"/>
      <c r="P401" s="215">
        <f>O401*H401</f>
        <v>0</v>
      </c>
      <c r="Q401" s="215">
        <v>0.11241</v>
      </c>
      <c r="R401" s="215">
        <f>Q401*H401</f>
        <v>0.33722999999999997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136</v>
      </c>
      <c r="AT401" s="217" t="s">
        <v>131</v>
      </c>
      <c r="AU401" s="217" t="s">
        <v>83</v>
      </c>
      <c r="AY401" s="19" t="s">
        <v>129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80</v>
      </c>
      <c r="BK401" s="218">
        <f>ROUND(I401*H401,2)</f>
        <v>0</v>
      </c>
      <c r="BL401" s="19" t="s">
        <v>136</v>
      </c>
      <c r="BM401" s="217" t="s">
        <v>553</v>
      </c>
    </row>
    <row r="402" s="2" customFormat="1">
      <c r="A402" s="40"/>
      <c r="B402" s="41"/>
      <c r="C402" s="42"/>
      <c r="D402" s="219" t="s">
        <v>138</v>
      </c>
      <c r="E402" s="42"/>
      <c r="F402" s="220" t="s">
        <v>554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138</v>
      </c>
      <c r="AU402" s="19" t="s">
        <v>83</v>
      </c>
    </row>
    <row r="403" s="13" customFormat="1">
      <c r="A403" s="13"/>
      <c r="B403" s="224"/>
      <c r="C403" s="225"/>
      <c r="D403" s="226" t="s">
        <v>140</v>
      </c>
      <c r="E403" s="227" t="s">
        <v>19</v>
      </c>
      <c r="F403" s="228" t="s">
        <v>538</v>
      </c>
      <c r="G403" s="225"/>
      <c r="H403" s="227" t="s">
        <v>19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140</v>
      </c>
      <c r="AU403" s="234" t="s">
        <v>83</v>
      </c>
      <c r="AV403" s="13" t="s">
        <v>80</v>
      </c>
      <c r="AW403" s="13" t="s">
        <v>33</v>
      </c>
      <c r="AX403" s="13" t="s">
        <v>72</v>
      </c>
      <c r="AY403" s="234" t="s">
        <v>129</v>
      </c>
    </row>
    <row r="404" s="14" customFormat="1">
      <c r="A404" s="14"/>
      <c r="B404" s="235"/>
      <c r="C404" s="236"/>
      <c r="D404" s="226" t="s">
        <v>140</v>
      </c>
      <c r="E404" s="237" t="s">
        <v>19</v>
      </c>
      <c r="F404" s="238" t="s">
        <v>555</v>
      </c>
      <c r="G404" s="236"/>
      <c r="H404" s="239">
        <v>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140</v>
      </c>
      <c r="AU404" s="245" t="s">
        <v>83</v>
      </c>
      <c r="AV404" s="14" t="s">
        <v>83</v>
      </c>
      <c r="AW404" s="14" t="s">
        <v>33</v>
      </c>
      <c r="AX404" s="14" t="s">
        <v>72</v>
      </c>
      <c r="AY404" s="245" t="s">
        <v>129</v>
      </c>
    </row>
    <row r="405" s="14" customFormat="1">
      <c r="A405" s="14"/>
      <c r="B405" s="235"/>
      <c r="C405" s="236"/>
      <c r="D405" s="226" t="s">
        <v>140</v>
      </c>
      <c r="E405" s="237" t="s">
        <v>19</v>
      </c>
      <c r="F405" s="238" t="s">
        <v>556</v>
      </c>
      <c r="G405" s="236"/>
      <c r="H405" s="239">
        <v>1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140</v>
      </c>
      <c r="AU405" s="245" t="s">
        <v>83</v>
      </c>
      <c r="AV405" s="14" t="s">
        <v>83</v>
      </c>
      <c r="AW405" s="14" t="s">
        <v>33</v>
      </c>
      <c r="AX405" s="14" t="s">
        <v>72</v>
      </c>
      <c r="AY405" s="245" t="s">
        <v>129</v>
      </c>
    </row>
    <row r="406" s="15" customFormat="1">
      <c r="A406" s="15"/>
      <c r="B406" s="246"/>
      <c r="C406" s="247"/>
      <c r="D406" s="226" t="s">
        <v>140</v>
      </c>
      <c r="E406" s="248" t="s">
        <v>19</v>
      </c>
      <c r="F406" s="249" t="s">
        <v>156</v>
      </c>
      <c r="G406" s="247"/>
      <c r="H406" s="250">
        <v>3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6" t="s">
        <v>140</v>
      </c>
      <c r="AU406" s="256" t="s">
        <v>83</v>
      </c>
      <c r="AV406" s="15" t="s">
        <v>136</v>
      </c>
      <c r="AW406" s="15" t="s">
        <v>33</v>
      </c>
      <c r="AX406" s="15" t="s">
        <v>80</v>
      </c>
      <c r="AY406" s="256" t="s">
        <v>129</v>
      </c>
    </row>
    <row r="407" s="2" customFormat="1" ht="16.5" customHeight="1">
      <c r="A407" s="40"/>
      <c r="B407" s="41"/>
      <c r="C407" s="257" t="s">
        <v>557</v>
      </c>
      <c r="D407" s="257" t="s">
        <v>244</v>
      </c>
      <c r="E407" s="258" t="s">
        <v>558</v>
      </c>
      <c r="F407" s="259" t="s">
        <v>559</v>
      </c>
      <c r="G407" s="260" t="s">
        <v>323</v>
      </c>
      <c r="H407" s="261">
        <v>3</v>
      </c>
      <c r="I407" s="262"/>
      <c r="J407" s="263">
        <f>ROUND(I407*H407,2)</f>
        <v>0</v>
      </c>
      <c r="K407" s="259" t="s">
        <v>135</v>
      </c>
      <c r="L407" s="264"/>
      <c r="M407" s="265" t="s">
        <v>19</v>
      </c>
      <c r="N407" s="266" t="s">
        <v>43</v>
      </c>
      <c r="O407" s="86"/>
      <c r="P407" s="215">
        <f>O407*H407</f>
        <v>0</v>
      </c>
      <c r="Q407" s="215">
        <v>0.0061000000000000004</v>
      </c>
      <c r="R407" s="215">
        <f>Q407*H407</f>
        <v>0.0183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188</v>
      </c>
      <c r="AT407" s="217" t="s">
        <v>244</v>
      </c>
      <c r="AU407" s="217" t="s">
        <v>83</v>
      </c>
      <c r="AY407" s="19" t="s">
        <v>129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136</v>
      </c>
      <c r="BM407" s="217" t="s">
        <v>560</v>
      </c>
    </row>
    <row r="408" s="2" customFormat="1" ht="16.5" customHeight="1">
      <c r="A408" s="40"/>
      <c r="B408" s="41"/>
      <c r="C408" s="257" t="s">
        <v>561</v>
      </c>
      <c r="D408" s="257" t="s">
        <v>244</v>
      </c>
      <c r="E408" s="258" t="s">
        <v>562</v>
      </c>
      <c r="F408" s="259" t="s">
        <v>563</v>
      </c>
      <c r="G408" s="260" t="s">
        <v>323</v>
      </c>
      <c r="H408" s="261">
        <v>3</v>
      </c>
      <c r="I408" s="262"/>
      <c r="J408" s="263">
        <f>ROUND(I408*H408,2)</f>
        <v>0</v>
      </c>
      <c r="K408" s="259" t="s">
        <v>135</v>
      </c>
      <c r="L408" s="264"/>
      <c r="M408" s="265" t="s">
        <v>19</v>
      </c>
      <c r="N408" s="266" t="s">
        <v>43</v>
      </c>
      <c r="O408" s="86"/>
      <c r="P408" s="215">
        <f>O408*H408</f>
        <v>0</v>
      </c>
      <c r="Q408" s="215">
        <v>0.0030000000000000001</v>
      </c>
      <c r="R408" s="215">
        <f>Q408*H408</f>
        <v>0.0090000000000000011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188</v>
      </c>
      <c r="AT408" s="217" t="s">
        <v>244</v>
      </c>
      <c r="AU408" s="217" t="s">
        <v>83</v>
      </c>
      <c r="AY408" s="19" t="s">
        <v>129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80</v>
      </c>
      <c r="BK408" s="218">
        <f>ROUND(I408*H408,2)</f>
        <v>0</v>
      </c>
      <c r="BL408" s="19" t="s">
        <v>136</v>
      </c>
      <c r="BM408" s="217" t="s">
        <v>564</v>
      </c>
    </row>
    <row r="409" s="2" customFormat="1" ht="16.5" customHeight="1">
      <c r="A409" s="40"/>
      <c r="B409" s="41"/>
      <c r="C409" s="257" t="s">
        <v>565</v>
      </c>
      <c r="D409" s="257" t="s">
        <v>244</v>
      </c>
      <c r="E409" s="258" t="s">
        <v>566</v>
      </c>
      <c r="F409" s="259" t="s">
        <v>567</v>
      </c>
      <c r="G409" s="260" t="s">
        <v>323</v>
      </c>
      <c r="H409" s="261">
        <v>9</v>
      </c>
      <c r="I409" s="262"/>
      <c r="J409" s="263">
        <f>ROUND(I409*H409,2)</f>
        <v>0</v>
      </c>
      <c r="K409" s="259" t="s">
        <v>135</v>
      </c>
      <c r="L409" s="264"/>
      <c r="M409" s="265" t="s">
        <v>19</v>
      </c>
      <c r="N409" s="266" t="s">
        <v>43</v>
      </c>
      <c r="O409" s="86"/>
      <c r="P409" s="215">
        <f>O409*H409</f>
        <v>0</v>
      </c>
      <c r="Q409" s="215">
        <v>0.00035</v>
      </c>
      <c r="R409" s="215">
        <f>Q409*H409</f>
        <v>0.00315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188</v>
      </c>
      <c r="AT409" s="217" t="s">
        <v>244</v>
      </c>
      <c r="AU409" s="217" t="s">
        <v>83</v>
      </c>
      <c r="AY409" s="19" t="s">
        <v>129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136</v>
      </c>
      <c r="BM409" s="217" t="s">
        <v>568</v>
      </c>
    </row>
    <row r="410" s="14" customFormat="1">
      <c r="A410" s="14"/>
      <c r="B410" s="235"/>
      <c r="C410" s="236"/>
      <c r="D410" s="226" t="s">
        <v>140</v>
      </c>
      <c r="E410" s="236"/>
      <c r="F410" s="238" t="s">
        <v>569</v>
      </c>
      <c r="G410" s="236"/>
      <c r="H410" s="239">
        <v>9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140</v>
      </c>
      <c r="AU410" s="245" t="s">
        <v>83</v>
      </c>
      <c r="AV410" s="14" t="s">
        <v>83</v>
      </c>
      <c r="AW410" s="14" t="s">
        <v>4</v>
      </c>
      <c r="AX410" s="14" t="s">
        <v>80</v>
      </c>
      <c r="AY410" s="245" t="s">
        <v>129</v>
      </c>
    </row>
    <row r="411" s="2" customFormat="1" ht="16.5" customHeight="1">
      <c r="A411" s="40"/>
      <c r="B411" s="41"/>
      <c r="C411" s="257" t="s">
        <v>570</v>
      </c>
      <c r="D411" s="257" t="s">
        <v>244</v>
      </c>
      <c r="E411" s="258" t="s">
        <v>571</v>
      </c>
      <c r="F411" s="259" t="s">
        <v>572</v>
      </c>
      <c r="G411" s="260" t="s">
        <v>323</v>
      </c>
      <c r="H411" s="261">
        <v>3</v>
      </c>
      <c r="I411" s="262"/>
      <c r="J411" s="263">
        <f>ROUND(I411*H411,2)</f>
        <v>0</v>
      </c>
      <c r="K411" s="259" t="s">
        <v>135</v>
      </c>
      <c r="L411" s="264"/>
      <c r="M411" s="265" t="s">
        <v>19</v>
      </c>
      <c r="N411" s="266" t="s">
        <v>43</v>
      </c>
      <c r="O411" s="86"/>
      <c r="P411" s="215">
        <f>O411*H411</f>
        <v>0</v>
      </c>
      <c r="Q411" s="215">
        <v>0.00010000000000000001</v>
      </c>
      <c r="R411" s="215">
        <f>Q411*H411</f>
        <v>0.00030000000000000003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188</v>
      </c>
      <c r="AT411" s="217" t="s">
        <v>244</v>
      </c>
      <c r="AU411" s="217" t="s">
        <v>83</v>
      </c>
      <c r="AY411" s="19" t="s">
        <v>129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80</v>
      </c>
      <c r="BK411" s="218">
        <f>ROUND(I411*H411,2)</f>
        <v>0</v>
      </c>
      <c r="BL411" s="19" t="s">
        <v>136</v>
      </c>
      <c r="BM411" s="217" t="s">
        <v>573</v>
      </c>
    </row>
    <row r="412" s="2" customFormat="1" ht="21.75" customHeight="1">
      <c r="A412" s="40"/>
      <c r="B412" s="41"/>
      <c r="C412" s="206" t="s">
        <v>574</v>
      </c>
      <c r="D412" s="206" t="s">
        <v>131</v>
      </c>
      <c r="E412" s="207" t="s">
        <v>575</v>
      </c>
      <c r="F412" s="208" t="s">
        <v>576</v>
      </c>
      <c r="G412" s="209" t="s">
        <v>151</v>
      </c>
      <c r="H412" s="210">
        <v>845</v>
      </c>
      <c r="I412" s="211"/>
      <c r="J412" s="212">
        <f>ROUND(I412*H412,2)</f>
        <v>0</v>
      </c>
      <c r="K412" s="208" t="s">
        <v>135</v>
      </c>
      <c r="L412" s="46"/>
      <c r="M412" s="213" t="s">
        <v>19</v>
      </c>
      <c r="N412" s="214" t="s">
        <v>43</v>
      </c>
      <c r="O412" s="86"/>
      <c r="P412" s="215">
        <f>O412*H412</f>
        <v>0</v>
      </c>
      <c r="Q412" s="215">
        <v>0.00033</v>
      </c>
      <c r="R412" s="215">
        <f>Q412*H412</f>
        <v>0.27884999999999999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136</v>
      </c>
      <c r="AT412" s="217" t="s">
        <v>131</v>
      </c>
      <c r="AU412" s="217" t="s">
        <v>83</v>
      </c>
      <c r="AY412" s="19" t="s">
        <v>129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80</v>
      </c>
      <c r="BK412" s="218">
        <f>ROUND(I412*H412,2)</f>
        <v>0</v>
      </c>
      <c r="BL412" s="19" t="s">
        <v>136</v>
      </c>
      <c r="BM412" s="217" t="s">
        <v>577</v>
      </c>
    </row>
    <row r="413" s="2" customFormat="1">
      <c r="A413" s="40"/>
      <c r="B413" s="41"/>
      <c r="C413" s="42"/>
      <c r="D413" s="219" t="s">
        <v>138</v>
      </c>
      <c r="E413" s="42"/>
      <c r="F413" s="220" t="s">
        <v>578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138</v>
      </c>
      <c r="AU413" s="19" t="s">
        <v>83</v>
      </c>
    </row>
    <row r="414" s="13" customFormat="1">
      <c r="A414" s="13"/>
      <c r="B414" s="224"/>
      <c r="C414" s="225"/>
      <c r="D414" s="226" t="s">
        <v>140</v>
      </c>
      <c r="E414" s="227" t="s">
        <v>19</v>
      </c>
      <c r="F414" s="228" t="s">
        <v>579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140</v>
      </c>
      <c r="AU414" s="234" t="s">
        <v>83</v>
      </c>
      <c r="AV414" s="13" t="s">
        <v>80</v>
      </c>
      <c r="AW414" s="13" t="s">
        <v>33</v>
      </c>
      <c r="AX414" s="13" t="s">
        <v>72</v>
      </c>
      <c r="AY414" s="234" t="s">
        <v>129</v>
      </c>
    </row>
    <row r="415" s="13" customFormat="1">
      <c r="A415" s="13"/>
      <c r="B415" s="224"/>
      <c r="C415" s="225"/>
      <c r="D415" s="226" t="s">
        <v>140</v>
      </c>
      <c r="E415" s="227" t="s">
        <v>19</v>
      </c>
      <c r="F415" s="228" t="s">
        <v>580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140</v>
      </c>
      <c r="AU415" s="234" t="s">
        <v>83</v>
      </c>
      <c r="AV415" s="13" t="s">
        <v>80</v>
      </c>
      <c r="AW415" s="13" t="s">
        <v>33</v>
      </c>
      <c r="AX415" s="13" t="s">
        <v>72</v>
      </c>
      <c r="AY415" s="234" t="s">
        <v>129</v>
      </c>
    </row>
    <row r="416" s="14" customFormat="1">
      <c r="A416" s="14"/>
      <c r="B416" s="235"/>
      <c r="C416" s="236"/>
      <c r="D416" s="226" t="s">
        <v>140</v>
      </c>
      <c r="E416" s="237" t="s">
        <v>19</v>
      </c>
      <c r="F416" s="238" t="s">
        <v>581</v>
      </c>
      <c r="G416" s="236"/>
      <c r="H416" s="239">
        <v>443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140</v>
      </c>
      <c r="AU416" s="245" t="s">
        <v>83</v>
      </c>
      <c r="AV416" s="14" t="s">
        <v>83</v>
      </c>
      <c r="AW416" s="14" t="s">
        <v>33</v>
      </c>
      <c r="AX416" s="14" t="s">
        <v>72</v>
      </c>
      <c r="AY416" s="245" t="s">
        <v>129</v>
      </c>
    </row>
    <row r="417" s="14" customFormat="1">
      <c r="A417" s="14"/>
      <c r="B417" s="235"/>
      <c r="C417" s="236"/>
      <c r="D417" s="226" t="s">
        <v>140</v>
      </c>
      <c r="E417" s="237" t="s">
        <v>19</v>
      </c>
      <c r="F417" s="238" t="s">
        <v>582</v>
      </c>
      <c r="G417" s="236"/>
      <c r="H417" s="239">
        <v>402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140</v>
      </c>
      <c r="AU417" s="245" t="s">
        <v>83</v>
      </c>
      <c r="AV417" s="14" t="s">
        <v>83</v>
      </c>
      <c r="AW417" s="14" t="s">
        <v>33</v>
      </c>
      <c r="AX417" s="14" t="s">
        <v>72</v>
      </c>
      <c r="AY417" s="245" t="s">
        <v>129</v>
      </c>
    </row>
    <row r="418" s="15" customFormat="1">
      <c r="A418" s="15"/>
      <c r="B418" s="246"/>
      <c r="C418" s="247"/>
      <c r="D418" s="226" t="s">
        <v>140</v>
      </c>
      <c r="E418" s="248" t="s">
        <v>19</v>
      </c>
      <c r="F418" s="249" t="s">
        <v>156</v>
      </c>
      <c r="G418" s="247"/>
      <c r="H418" s="250">
        <v>845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6" t="s">
        <v>140</v>
      </c>
      <c r="AU418" s="256" t="s">
        <v>83</v>
      </c>
      <c r="AV418" s="15" t="s">
        <v>136</v>
      </c>
      <c r="AW418" s="15" t="s">
        <v>33</v>
      </c>
      <c r="AX418" s="15" t="s">
        <v>80</v>
      </c>
      <c r="AY418" s="256" t="s">
        <v>129</v>
      </c>
    </row>
    <row r="419" s="2" customFormat="1" ht="21.75" customHeight="1">
      <c r="A419" s="40"/>
      <c r="B419" s="41"/>
      <c r="C419" s="206" t="s">
        <v>583</v>
      </c>
      <c r="D419" s="206" t="s">
        <v>131</v>
      </c>
      <c r="E419" s="207" t="s">
        <v>584</v>
      </c>
      <c r="F419" s="208" t="s">
        <v>585</v>
      </c>
      <c r="G419" s="209" t="s">
        <v>151</v>
      </c>
      <c r="H419" s="210">
        <v>502.5</v>
      </c>
      <c r="I419" s="211"/>
      <c r="J419" s="212">
        <f>ROUND(I419*H419,2)</f>
        <v>0</v>
      </c>
      <c r="K419" s="208" t="s">
        <v>135</v>
      </c>
      <c r="L419" s="46"/>
      <c r="M419" s="213" t="s">
        <v>19</v>
      </c>
      <c r="N419" s="214" t="s">
        <v>43</v>
      </c>
      <c r="O419" s="86"/>
      <c r="P419" s="215">
        <f>O419*H419</f>
        <v>0</v>
      </c>
      <c r="Q419" s="215">
        <v>0.00038000000000000002</v>
      </c>
      <c r="R419" s="215">
        <f>Q419*H419</f>
        <v>0.19095000000000001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136</v>
      </c>
      <c r="AT419" s="217" t="s">
        <v>131</v>
      </c>
      <c r="AU419" s="217" t="s">
        <v>83</v>
      </c>
      <c r="AY419" s="19" t="s">
        <v>129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80</v>
      </c>
      <c r="BK419" s="218">
        <f>ROUND(I419*H419,2)</f>
        <v>0</v>
      </c>
      <c r="BL419" s="19" t="s">
        <v>136</v>
      </c>
      <c r="BM419" s="217" t="s">
        <v>586</v>
      </c>
    </row>
    <row r="420" s="2" customFormat="1">
      <c r="A420" s="40"/>
      <c r="B420" s="41"/>
      <c r="C420" s="42"/>
      <c r="D420" s="219" t="s">
        <v>138</v>
      </c>
      <c r="E420" s="42"/>
      <c r="F420" s="220" t="s">
        <v>587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138</v>
      </c>
      <c r="AU420" s="19" t="s">
        <v>83</v>
      </c>
    </row>
    <row r="421" s="13" customFormat="1">
      <c r="A421" s="13"/>
      <c r="B421" s="224"/>
      <c r="C421" s="225"/>
      <c r="D421" s="226" t="s">
        <v>140</v>
      </c>
      <c r="E421" s="227" t="s">
        <v>19</v>
      </c>
      <c r="F421" s="228" t="s">
        <v>579</v>
      </c>
      <c r="G421" s="225"/>
      <c r="H421" s="227" t="s">
        <v>19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140</v>
      </c>
      <c r="AU421" s="234" t="s">
        <v>83</v>
      </c>
      <c r="AV421" s="13" t="s">
        <v>80</v>
      </c>
      <c r="AW421" s="13" t="s">
        <v>33</v>
      </c>
      <c r="AX421" s="13" t="s">
        <v>72</v>
      </c>
      <c r="AY421" s="234" t="s">
        <v>129</v>
      </c>
    </row>
    <row r="422" s="13" customFormat="1">
      <c r="A422" s="13"/>
      <c r="B422" s="224"/>
      <c r="C422" s="225"/>
      <c r="D422" s="226" t="s">
        <v>140</v>
      </c>
      <c r="E422" s="227" t="s">
        <v>19</v>
      </c>
      <c r="F422" s="228" t="s">
        <v>588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140</v>
      </c>
      <c r="AU422" s="234" t="s">
        <v>83</v>
      </c>
      <c r="AV422" s="13" t="s">
        <v>80</v>
      </c>
      <c r="AW422" s="13" t="s">
        <v>33</v>
      </c>
      <c r="AX422" s="13" t="s">
        <v>72</v>
      </c>
      <c r="AY422" s="234" t="s">
        <v>129</v>
      </c>
    </row>
    <row r="423" s="14" customFormat="1">
      <c r="A423" s="14"/>
      <c r="B423" s="235"/>
      <c r="C423" s="236"/>
      <c r="D423" s="226" t="s">
        <v>140</v>
      </c>
      <c r="E423" s="237" t="s">
        <v>19</v>
      </c>
      <c r="F423" s="238" t="s">
        <v>589</v>
      </c>
      <c r="G423" s="236"/>
      <c r="H423" s="239">
        <v>16.5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140</v>
      </c>
      <c r="AU423" s="245" t="s">
        <v>83</v>
      </c>
      <c r="AV423" s="14" t="s">
        <v>83</v>
      </c>
      <c r="AW423" s="14" t="s">
        <v>33</v>
      </c>
      <c r="AX423" s="14" t="s">
        <v>72</v>
      </c>
      <c r="AY423" s="245" t="s">
        <v>129</v>
      </c>
    </row>
    <row r="424" s="14" customFormat="1">
      <c r="A424" s="14"/>
      <c r="B424" s="235"/>
      <c r="C424" s="236"/>
      <c r="D424" s="226" t="s">
        <v>140</v>
      </c>
      <c r="E424" s="237" t="s">
        <v>19</v>
      </c>
      <c r="F424" s="238" t="s">
        <v>590</v>
      </c>
      <c r="G424" s="236"/>
      <c r="H424" s="239">
        <v>22.5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140</v>
      </c>
      <c r="AU424" s="245" t="s">
        <v>83</v>
      </c>
      <c r="AV424" s="14" t="s">
        <v>83</v>
      </c>
      <c r="AW424" s="14" t="s">
        <v>33</v>
      </c>
      <c r="AX424" s="14" t="s">
        <v>72</v>
      </c>
      <c r="AY424" s="245" t="s">
        <v>129</v>
      </c>
    </row>
    <row r="425" s="14" customFormat="1">
      <c r="A425" s="14"/>
      <c r="B425" s="235"/>
      <c r="C425" s="236"/>
      <c r="D425" s="226" t="s">
        <v>140</v>
      </c>
      <c r="E425" s="237" t="s">
        <v>19</v>
      </c>
      <c r="F425" s="238" t="s">
        <v>591</v>
      </c>
      <c r="G425" s="236"/>
      <c r="H425" s="239">
        <v>19.5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140</v>
      </c>
      <c r="AU425" s="245" t="s">
        <v>83</v>
      </c>
      <c r="AV425" s="14" t="s">
        <v>83</v>
      </c>
      <c r="AW425" s="14" t="s">
        <v>33</v>
      </c>
      <c r="AX425" s="14" t="s">
        <v>72</v>
      </c>
      <c r="AY425" s="245" t="s">
        <v>129</v>
      </c>
    </row>
    <row r="426" s="13" customFormat="1">
      <c r="A426" s="13"/>
      <c r="B426" s="224"/>
      <c r="C426" s="225"/>
      <c r="D426" s="226" t="s">
        <v>140</v>
      </c>
      <c r="E426" s="227" t="s">
        <v>19</v>
      </c>
      <c r="F426" s="228" t="s">
        <v>592</v>
      </c>
      <c r="G426" s="225"/>
      <c r="H426" s="227" t="s">
        <v>19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140</v>
      </c>
      <c r="AU426" s="234" t="s">
        <v>83</v>
      </c>
      <c r="AV426" s="13" t="s">
        <v>80</v>
      </c>
      <c r="AW426" s="13" t="s">
        <v>33</v>
      </c>
      <c r="AX426" s="13" t="s">
        <v>72</v>
      </c>
      <c r="AY426" s="234" t="s">
        <v>129</v>
      </c>
    </row>
    <row r="427" s="14" customFormat="1">
      <c r="A427" s="14"/>
      <c r="B427" s="235"/>
      <c r="C427" s="236"/>
      <c r="D427" s="226" t="s">
        <v>140</v>
      </c>
      <c r="E427" s="237" t="s">
        <v>19</v>
      </c>
      <c r="F427" s="238" t="s">
        <v>593</v>
      </c>
      <c r="G427" s="236"/>
      <c r="H427" s="239">
        <v>128.5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140</v>
      </c>
      <c r="AU427" s="245" t="s">
        <v>83</v>
      </c>
      <c r="AV427" s="14" t="s">
        <v>83</v>
      </c>
      <c r="AW427" s="14" t="s">
        <v>33</v>
      </c>
      <c r="AX427" s="14" t="s">
        <v>72</v>
      </c>
      <c r="AY427" s="245" t="s">
        <v>129</v>
      </c>
    </row>
    <row r="428" s="14" customFormat="1">
      <c r="A428" s="14"/>
      <c r="B428" s="235"/>
      <c r="C428" s="236"/>
      <c r="D428" s="226" t="s">
        <v>140</v>
      </c>
      <c r="E428" s="237" t="s">
        <v>19</v>
      </c>
      <c r="F428" s="238" t="s">
        <v>594</v>
      </c>
      <c r="G428" s="236"/>
      <c r="H428" s="239">
        <v>126.5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140</v>
      </c>
      <c r="AU428" s="245" t="s">
        <v>83</v>
      </c>
      <c r="AV428" s="14" t="s">
        <v>83</v>
      </c>
      <c r="AW428" s="14" t="s">
        <v>33</v>
      </c>
      <c r="AX428" s="14" t="s">
        <v>72</v>
      </c>
      <c r="AY428" s="245" t="s">
        <v>129</v>
      </c>
    </row>
    <row r="429" s="14" customFormat="1">
      <c r="A429" s="14"/>
      <c r="B429" s="235"/>
      <c r="C429" s="236"/>
      <c r="D429" s="226" t="s">
        <v>140</v>
      </c>
      <c r="E429" s="237" t="s">
        <v>19</v>
      </c>
      <c r="F429" s="238" t="s">
        <v>595</v>
      </c>
      <c r="G429" s="236"/>
      <c r="H429" s="239">
        <v>68.5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140</v>
      </c>
      <c r="AU429" s="245" t="s">
        <v>83</v>
      </c>
      <c r="AV429" s="14" t="s">
        <v>83</v>
      </c>
      <c r="AW429" s="14" t="s">
        <v>33</v>
      </c>
      <c r="AX429" s="14" t="s">
        <v>72</v>
      </c>
      <c r="AY429" s="245" t="s">
        <v>129</v>
      </c>
    </row>
    <row r="430" s="14" customFormat="1">
      <c r="A430" s="14"/>
      <c r="B430" s="235"/>
      <c r="C430" s="236"/>
      <c r="D430" s="226" t="s">
        <v>140</v>
      </c>
      <c r="E430" s="237" t="s">
        <v>19</v>
      </c>
      <c r="F430" s="238" t="s">
        <v>596</v>
      </c>
      <c r="G430" s="236"/>
      <c r="H430" s="239">
        <v>37.5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140</v>
      </c>
      <c r="AU430" s="245" t="s">
        <v>83</v>
      </c>
      <c r="AV430" s="14" t="s">
        <v>83</v>
      </c>
      <c r="AW430" s="14" t="s">
        <v>33</v>
      </c>
      <c r="AX430" s="14" t="s">
        <v>72</v>
      </c>
      <c r="AY430" s="245" t="s">
        <v>129</v>
      </c>
    </row>
    <row r="431" s="14" customFormat="1">
      <c r="A431" s="14"/>
      <c r="B431" s="235"/>
      <c r="C431" s="236"/>
      <c r="D431" s="226" t="s">
        <v>140</v>
      </c>
      <c r="E431" s="237" t="s">
        <v>19</v>
      </c>
      <c r="F431" s="238" t="s">
        <v>597</v>
      </c>
      <c r="G431" s="236"/>
      <c r="H431" s="239">
        <v>42.5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140</v>
      </c>
      <c r="AU431" s="245" t="s">
        <v>83</v>
      </c>
      <c r="AV431" s="14" t="s">
        <v>83</v>
      </c>
      <c r="AW431" s="14" t="s">
        <v>33</v>
      </c>
      <c r="AX431" s="14" t="s">
        <v>72</v>
      </c>
      <c r="AY431" s="245" t="s">
        <v>129</v>
      </c>
    </row>
    <row r="432" s="14" customFormat="1">
      <c r="A432" s="14"/>
      <c r="B432" s="235"/>
      <c r="C432" s="236"/>
      <c r="D432" s="226" t="s">
        <v>140</v>
      </c>
      <c r="E432" s="237" t="s">
        <v>19</v>
      </c>
      <c r="F432" s="238" t="s">
        <v>598</v>
      </c>
      <c r="G432" s="236"/>
      <c r="H432" s="239">
        <v>40.5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140</v>
      </c>
      <c r="AU432" s="245" t="s">
        <v>83</v>
      </c>
      <c r="AV432" s="14" t="s">
        <v>83</v>
      </c>
      <c r="AW432" s="14" t="s">
        <v>33</v>
      </c>
      <c r="AX432" s="14" t="s">
        <v>72</v>
      </c>
      <c r="AY432" s="245" t="s">
        <v>129</v>
      </c>
    </row>
    <row r="433" s="15" customFormat="1">
      <c r="A433" s="15"/>
      <c r="B433" s="246"/>
      <c r="C433" s="247"/>
      <c r="D433" s="226" t="s">
        <v>140</v>
      </c>
      <c r="E433" s="248" t="s">
        <v>19</v>
      </c>
      <c r="F433" s="249" t="s">
        <v>156</v>
      </c>
      <c r="G433" s="247"/>
      <c r="H433" s="250">
        <v>502.5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140</v>
      </c>
      <c r="AU433" s="256" t="s">
        <v>83</v>
      </c>
      <c r="AV433" s="15" t="s">
        <v>136</v>
      </c>
      <c r="AW433" s="15" t="s">
        <v>33</v>
      </c>
      <c r="AX433" s="15" t="s">
        <v>80</v>
      </c>
      <c r="AY433" s="256" t="s">
        <v>129</v>
      </c>
    </row>
    <row r="434" s="2" customFormat="1" ht="24.15" customHeight="1">
      <c r="A434" s="40"/>
      <c r="B434" s="41"/>
      <c r="C434" s="206" t="s">
        <v>599</v>
      </c>
      <c r="D434" s="206" t="s">
        <v>131</v>
      </c>
      <c r="E434" s="207" t="s">
        <v>600</v>
      </c>
      <c r="F434" s="208" t="s">
        <v>601</v>
      </c>
      <c r="G434" s="209" t="s">
        <v>151</v>
      </c>
      <c r="H434" s="210">
        <v>1347.5</v>
      </c>
      <c r="I434" s="211"/>
      <c r="J434" s="212">
        <f>ROUND(I434*H434,2)</f>
        <v>0</v>
      </c>
      <c r="K434" s="208" t="s">
        <v>135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136</v>
      </c>
      <c r="AT434" s="217" t="s">
        <v>131</v>
      </c>
      <c r="AU434" s="217" t="s">
        <v>83</v>
      </c>
      <c r="AY434" s="19" t="s">
        <v>129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136</v>
      </c>
      <c r="BM434" s="217" t="s">
        <v>602</v>
      </c>
    </row>
    <row r="435" s="2" customFormat="1">
      <c r="A435" s="40"/>
      <c r="B435" s="41"/>
      <c r="C435" s="42"/>
      <c r="D435" s="219" t="s">
        <v>138</v>
      </c>
      <c r="E435" s="42"/>
      <c r="F435" s="220" t="s">
        <v>603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138</v>
      </c>
      <c r="AU435" s="19" t="s">
        <v>83</v>
      </c>
    </row>
    <row r="436" s="2" customFormat="1" ht="33" customHeight="1">
      <c r="A436" s="40"/>
      <c r="B436" s="41"/>
      <c r="C436" s="206" t="s">
        <v>604</v>
      </c>
      <c r="D436" s="206" t="s">
        <v>131</v>
      </c>
      <c r="E436" s="207" t="s">
        <v>605</v>
      </c>
      <c r="F436" s="208" t="s">
        <v>606</v>
      </c>
      <c r="G436" s="209" t="s">
        <v>151</v>
      </c>
      <c r="H436" s="210">
        <v>717.5</v>
      </c>
      <c r="I436" s="211"/>
      <c r="J436" s="212">
        <f>ROUND(I436*H436,2)</f>
        <v>0</v>
      </c>
      <c r="K436" s="208" t="s">
        <v>135</v>
      </c>
      <c r="L436" s="46"/>
      <c r="M436" s="213" t="s">
        <v>19</v>
      </c>
      <c r="N436" s="214" t="s">
        <v>43</v>
      </c>
      <c r="O436" s="86"/>
      <c r="P436" s="215">
        <f>O436*H436</f>
        <v>0</v>
      </c>
      <c r="Q436" s="215">
        <v>0.12095</v>
      </c>
      <c r="R436" s="215">
        <f>Q436*H436</f>
        <v>86.781625000000005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136</v>
      </c>
      <c r="AT436" s="217" t="s">
        <v>131</v>
      </c>
      <c r="AU436" s="217" t="s">
        <v>83</v>
      </c>
      <c r="AY436" s="19" t="s">
        <v>129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80</v>
      </c>
      <c r="BK436" s="218">
        <f>ROUND(I436*H436,2)</f>
        <v>0</v>
      </c>
      <c r="BL436" s="19" t="s">
        <v>136</v>
      </c>
      <c r="BM436" s="217" t="s">
        <v>607</v>
      </c>
    </row>
    <row r="437" s="2" customFormat="1">
      <c r="A437" s="40"/>
      <c r="B437" s="41"/>
      <c r="C437" s="42"/>
      <c r="D437" s="219" t="s">
        <v>138</v>
      </c>
      <c r="E437" s="42"/>
      <c r="F437" s="220" t="s">
        <v>608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138</v>
      </c>
      <c r="AU437" s="19" t="s">
        <v>83</v>
      </c>
    </row>
    <row r="438" s="13" customFormat="1">
      <c r="A438" s="13"/>
      <c r="B438" s="224"/>
      <c r="C438" s="225"/>
      <c r="D438" s="226" t="s">
        <v>140</v>
      </c>
      <c r="E438" s="227" t="s">
        <v>19</v>
      </c>
      <c r="F438" s="228" t="s">
        <v>609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140</v>
      </c>
      <c r="AU438" s="234" t="s">
        <v>83</v>
      </c>
      <c r="AV438" s="13" t="s">
        <v>80</v>
      </c>
      <c r="AW438" s="13" t="s">
        <v>33</v>
      </c>
      <c r="AX438" s="13" t="s">
        <v>72</v>
      </c>
      <c r="AY438" s="234" t="s">
        <v>129</v>
      </c>
    </row>
    <row r="439" s="14" customFormat="1">
      <c r="A439" s="14"/>
      <c r="B439" s="235"/>
      <c r="C439" s="236"/>
      <c r="D439" s="226" t="s">
        <v>140</v>
      </c>
      <c r="E439" s="237" t="s">
        <v>19</v>
      </c>
      <c r="F439" s="238" t="s">
        <v>610</v>
      </c>
      <c r="G439" s="236"/>
      <c r="H439" s="239">
        <v>406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140</v>
      </c>
      <c r="AU439" s="245" t="s">
        <v>83</v>
      </c>
      <c r="AV439" s="14" t="s">
        <v>83</v>
      </c>
      <c r="AW439" s="14" t="s">
        <v>33</v>
      </c>
      <c r="AX439" s="14" t="s">
        <v>72</v>
      </c>
      <c r="AY439" s="245" t="s">
        <v>129</v>
      </c>
    </row>
    <row r="440" s="14" customFormat="1">
      <c r="A440" s="14"/>
      <c r="B440" s="235"/>
      <c r="C440" s="236"/>
      <c r="D440" s="226" t="s">
        <v>140</v>
      </c>
      <c r="E440" s="237" t="s">
        <v>19</v>
      </c>
      <c r="F440" s="238" t="s">
        <v>611</v>
      </c>
      <c r="G440" s="236"/>
      <c r="H440" s="239">
        <v>292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140</v>
      </c>
      <c r="AU440" s="245" t="s">
        <v>83</v>
      </c>
      <c r="AV440" s="14" t="s">
        <v>83</v>
      </c>
      <c r="AW440" s="14" t="s">
        <v>33</v>
      </c>
      <c r="AX440" s="14" t="s">
        <v>72</v>
      </c>
      <c r="AY440" s="245" t="s">
        <v>129</v>
      </c>
    </row>
    <row r="441" s="13" customFormat="1">
      <c r="A441" s="13"/>
      <c r="B441" s="224"/>
      <c r="C441" s="225"/>
      <c r="D441" s="226" t="s">
        <v>140</v>
      </c>
      <c r="E441" s="227" t="s">
        <v>19</v>
      </c>
      <c r="F441" s="228" t="s">
        <v>612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140</v>
      </c>
      <c r="AU441" s="234" t="s">
        <v>83</v>
      </c>
      <c r="AV441" s="13" t="s">
        <v>80</v>
      </c>
      <c r="AW441" s="13" t="s">
        <v>33</v>
      </c>
      <c r="AX441" s="13" t="s">
        <v>72</v>
      </c>
      <c r="AY441" s="234" t="s">
        <v>129</v>
      </c>
    </row>
    <row r="442" s="14" customFormat="1">
      <c r="A442" s="14"/>
      <c r="B442" s="235"/>
      <c r="C442" s="236"/>
      <c r="D442" s="226" t="s">
        <v>140</v>
      </c>
      <c r="E442" s="237" t="s">
        <v>19</v>
      </c>
      <c r="F442" s="238" t="s">
        <v>613</v>
      </c>
      <c r="G442" s="236"/>
      <c r="H442" s="239">
        <v>19.5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140</v>
      </c>
      <c r="AU442" s="245" t="s">
        <v>83</v>
      </c>
      <c r="AV442" s="14" t="s">
        <v>83</v>
      </c>
      <c r="AW442" s="14" t="s">
        <v>33</v>
      </c>
      <c r="AX442" s="14" t="s">
        <v>72</v>
      </c>
      <c r="AY442" s="245" t="s">
        <v>129</v>
      </c>
    </row>
    <row r="443" s="15" customFormat="1">
      <c r="A443" s="15"/>
      <c r="B443" s="246"/>
      <c r="C443" s="247"/>
      <c r="D443" s="226" t="s">
        <v>140</v>
      </c>
      <c r="E443" s="248" t="s">
        <v>19</v>
      </c>
      <c r="F443" s="249" t="s">
        <v>156</v>
      </c>
      <c r="G443" s="247"/>
      <c r="H443" s="250">
        <v>717.5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6" t="s">
        <v>140</v>
      </c>
      <c r="AU443" s="256" t="s">
        <v>83</v>
      </c>
      <c r="AV443" s="15" t="s">
        <v>136</v>
      </c>
      <c r="AW443" s="15" t="s">
        <v>33</v>
      </c>
      <c r="AX443" s="15" t="s">
        <v>80</v>
      </c>
      <c r="AY443" s="256" t="s">
        <v>129</v>
      </c>
    </row>
    <row r="444" s="2" customFormat="1" ht="16.5" customHeight="1">
      <c r="A444" s="40"/>
      <c r="B444" s="41"/>
      <c r="C444" s="257" t="s">
        <v>614</v>
      </c>
      <c r="D444" s="257" t="s">
        <v>244</v>
      </c>
      <c r="E444" s="258" t="s">
        <v>615</v>
      </c>
      <c r="F444" s="259" t="s">
        <v>616</v>
      </c>
      <c r="G444" s="260" t="s">
        <v>134</v>
      </c>
      <c r="H444" s="261">
        <v>73.185000000000002</v>
      </c>
      <c r="I444" s="262"/>
      <c r="J444" s="263">
        <f>ROUND(I444*H444,2)</f>
        <v>0</v>
      </c>
      <c r="K444" s="259" t="s">
        <v>135</v>
      </c>
      <c r="L444" s="264"/>
      <c r="M444" s="265" t="s">
        <v>19</v>
      </c>
      <c r="N444" s="266" t="s">
        <v>43</v>
      </c>
      <c r="O444" s="86"/>
      <c r="P444" s="215">
        <f>O444*H444</f>
        <v>0</v>
      </c>
      <c r="Q444" s="215">
        <v>0.17599999999999999</v>
      </c>
      <c r="R444" s="215">
        <f>Q444*H444</f>
        <v>12.880559999999999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188</v>
      </c>
      <c r="AT444" s="217" t="s">
        <v>244</v>
      </c>
      <c r="AU444" s="217" t="s">
        <v>83</v>
      </c>
      <c r="AY444" s="19" t="s">
        <v>129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80</v>
      </c>
      <c r="BK444" s="218">
        <f>ROUND(I444*H444,2)</f>
        <v>0</v>
      </c>
      <c r="BL444" s="19" t="s">
        <v>136</v>
      </c>
      <c r="BM444" s="217" t="s">
        <v>617</v>
      </c>
    </row>
    <row r="445" s="14" customFormat="1">
      <c r="A445" s="14"/>
      <c r="B445" s="235"/>
      <c r="C445" s="236"/>
      <c r="D445" s="226" t="s">
        <v>140</v>
      </c>
      <c r="E445" s="236"/>
      <c r="F445" s="238" t="s">
        <v>618</v>
      </c>
      <c r="G445" s="236"/>
      <c r="H445" s="239">
        <v>73.185000000000002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140</v>
      </c>
      <c r="AU445" s="245" t="s">
        <v>83</v>
      </c>
      <c r="AV445" s="14" t="s">
        <v>83</v>
      </c>
      <c r="AW445" s="14" t="s">
        <v>4</v>
      </c>
      <c r="AX445" s="14" t="s">
        <v>80</v>
      </c>
      <c r="AY445" s="245" t="s">
        <v>129</v>
      </c>
    </row>
    <row r="446" s="2" customFormat="1" ht="16.5" customHeight="1">
      <c r="A446" s="40"/>
      <c r="B446" s="41"/>
      <c r="C446" s="206" t="s">
        <v>619</v>
      </c>
      <c r="D446" s="206" t="s">
        <v>131</v>
      </c>
      <c r="E446" s="207" t="s">
        <v>620</v>
      </c>
      <c r="F446" s="208" t="s">
        <v>621</v>
      </c>
      <c r="G446" s="209" t="s">
        <v>166</v>
      </c>
      <c r="H446" s="210">
        <v>15.705</v>
      </c>
      <c r="I446" s="211"/>
      <c r="J446" s="212">
        <f>ROUND(I446*H446,2)</f>
        <v>0</v>
      </c>
      <c r="K446" s="208" t="s">
        <v>135</v>
      </c>
      <c r="L446" s="46"/>
      <c r="M446" s="213" t="s">
        <v>19</v>
      </c>
      <c r="N446" s="214" t="s">
        <v>43</v>
      </c>
      <c r="O446" s="86"/>
      <c r="P446" s="215">
        <f>O446*H446</f>
        <v>0</v>
      </c>
      <c r="Q446" s="215">
        <v>2.2563399999999998</v>
      </c>
      <c r="R446" s="215">
        <f>Q446*H446</f>
        <v>35.435819699999996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136</v>
      </c>
      <c r="AT446" s="217" t="s">
        <v>131</v>
      </c>
      <c r="AU446" s="217" t="s">
        <v>83</v>
      </c>
      <c r="AY446" s="19" t="s">
        <v>129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136</v>
      </c>
      <c r="BM446" s="217" t="s">
        <v>622</v>
      </c>
    </row>
    <row r="447" s="2" customFormat="1">
      <c r="A447" s="40"/>
      <c r="B447" s="41"/>
      <c r="C447" s="42"/>
      <c r="D447" s="219" t="s">
        <v>138</v>
      </c>
      <c r="E447" s="42"/>
      <c r="F447" s="220" t="s">
        <v>623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138</v>
      </c>
      <c r="AU447" s="19" t="s">
        <v>83</v>
      </c>
    </row>
    <row r="448" s="13" customFormat="1">
      <c r="A448" s="13"/>
      <c r="B448" s="224"/>
      <c r="C448" s="225"/>
      <c r="D448" s="226" t="s">
        <v>140</v>
      </c>
      <c r="E448" s="227" t="s">
        <v>19</v>
      </c>
      <c r="F448" s="228" t="s">
        <v>624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140</v>
      </c>
      <c r="AU448" s="234" t="s">
        <v>83</v>
      </c>
      <c r="AV448" s="13" t="s">
        <v>80</v>
      </c>
      <c r="AW448" s="13" t="s">
        <v>33</v>
      </c>
      <c r="AX448" s="13" t="s">
        <v>72</v>
      </c>
      <c r="AY448" s="234" t="s">
        <v>129</v>
      </c>
    </row>
    <row r="449" s="14" customFormat="1">
      <c r="A449" s="14"/>
      <c r="B449" s="235"/>
      <c r="C449" s="236"/>
      <c r="D449" s="226" t="s">
        <v>140</v>
      </c>
      <c r="E449" s="237" t="s">
        <v>19</v>
      </c>
      <c r="F449" s="238" t="s">
        <v>625</v>
      </c>
      <c r="G449" s="236"/>
      <c r="H449" s="239">
        <v>15.705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140</v>
      </c>
      <c r="AU449" s="245" t="s">
        <v>83</v>
      </c>
      <c r="AV449" s="14" t="s">
        <v>83</v>
      </c>
      <c r="AW449" s="14" t="s">
        <v>33</v>
      </c>
      <c r="AX449" s="14" t="s">
        <v>80</v>
      </c>
      <c r="AY449" s="245" t="s">
        <v>129</v>
      </c>
    </row>
    <row r="450" s="2" customFormat="1" ht="24.15" customHeight="1">
      <c r="A450" s="40"/>
      <c r="B450" s="41"/>
      <c r="C450" s="206" t="s">
        <v>626</v>
      </c>
      <c r="D450" s="206" t="s">
        <v>131</v>
      </c>
      <c r="E450" s="207" t="s">
        <v>627</v>
      </c>
      <c r="F450" s="208" t="s">
        <v>628</v>
      </c>
      <c r="G450" s="209" t="s">
        <v>151</v>
      </c>
      <c r="H450" s="210">
        <v>50.5</v>
      </c>
      <c r="I450" s="211"/>
      <c r="J450" s="212">
        <f>ROUND(I450*H450,2)</f>
        <v>0</v>
      </c>
      <c r="K450" s="208" t="s">
        <v>135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136</v>
      </c>
      <c r="AT450" s="217" t="s">
        <v>131</v>
      </c>
      <c r="AU450" s="217" t="s">
        <v>83</v>
      </c>
      <c r="AY450" s="19" t="s">
        <v>129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136</v>
      </c>
      <c r="BM450" s="217" t="s">
        <v>629</v>
      </c>
    </row>
    <row r="451" s="2" customFormat="1">
      <c r="A451" s="40"/>
      <c r="B451" s="41"/>
      <c r="C451" s="42"/>
      <c r="D451" s="219" t="s">
        <v>138</v>
      </c>
      <c r="E451" s="42"/>
      <c r="F451" s="220" t="s">
        <v>630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138</v>
      </c>
      <c r="AU451" s="19" t="s">
        <v>83</v>
      </c>
    </row>
    <row r="452" s="14" customFormat="1">
      <c r="A452" s="14"/>
      <c r="B452" s="235"/>
      <c r="C452" s="236"/>
      <c r="D452" s="226" t="s">
        <v>140</v>
      </c>
      <c r="E452" s="237" t="s">
        <v>19</v>
      </c>
      <c r="F452" s="238" t="s">
        <v>631</v>
      </c>
      <c r="G452" s="236"/>
      <c r="H452" s="239">
        <v>43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140</v>
      </c>
      <c r="AU452" s="245" t="s">
        <v>83</v>
      </c>
      <c r="AV452" s="14" t="s">
        <v>83</v>
      </c>
      <c r="AW452" s="14" t="s">
        <v>33</v>
      </c>
      <c r="AX452" s="14" t="s">
        <v>72</v>
      </c>
      <c r="AY452" s="245" t="s">
        <v>129</v>
      </c>
    </row>
    <row r="453" s="14" customFormat="1">
      <c r="A453" s="14"/>
      <c r="B453" s="235"/>
      <c r="C453" s="236"/>
      <c r="D453" s="226" t="s">
        <v>140</v>
      </c>
      <c r="E453" s="237" t="s">
        <v>19</v>
      </c>
      <c r="F453" s="238" t="s">
        <v>632</v>
      </c>
      <c r="G453" s="236"/>
      <c r="H453" s="239">
        <v>7.5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140</v>
      </c>
      <c r="AU453" s="245" t="s">
        <v>83</v>
      </c>
      <c r="AV453" s="14" t="s">
        <v>83</v>
      </c>
      <c r="AW453" s="14" t="s">
        <v>33</v>
      </c>
      <c r="AX453" s="14" t="s">
        <v>72</v>
      </c>
      <c r="AY453" s="245" t="s">
        <v>129</v>
      </c>
    </row>
    <row r="454" s="15" customFormat="1">
      <c r="A454" s="15"/>
      <c r="B454" s="246"/>
      <c r="C454" s="247"/>
      <c r="D454" s="226" t="s">
        <v>140</v>
      </c>
      <c r="E454" s="248" t="s">
        <v>19</v>
      </c>
      <c r="F454" s="249" t="s">
        <v>156</v>
      </c>
      <c r="G454" s="247"/>
      <c r="H454" s="250">
        <v>50.5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6" t="s">
        <v>140</v>
      </c>
      <c r="AU454" s="256" t="s">
        <v>83</v>
      </c>
      <c r="AV454" s="15" t="s">
        <v>136</v>
      </c>
      <c r="AW454" s="15" t="s">
        <v>33</v>
      </c>
      <c r="AX454" s="15" t="s">
        <v>80</v>
      </c>
      <c r="AY454" s="256" t="s">
        <v>129</v>
      </c>
    </row>
    <row r="455" s="2" customFormat="1" ht="33" customHeight="1">
      <c r="A455" s="40"/>
      <c r="B455" s="41"/>
      <c r="C455" s="206" t="s">
        <v>633</v>
      </c>
      <c r="D455" s="206" t="s">
        <v>131</v>
      </c>
      <c r="E455" s="207" t="s">
        <v>634</v>
      </c>
      <c r="F455" s="208" t="s">
        <v>635</v>
      </c>
      <c r="G455" s="209" t="s">
        <v>151</v>
      </c>
      <c r="H455" s="210">
        <v>50.5</v>
      </c>
      <c r="I455" s="211"/>
      <c r="J455" s="212">
        <f>ROUND(I455*H455,2)</f>
        <v>0</v>
      </c>
      <c r="K455" s="208" t="s">
        <v>135</v>
      </c>
      <c r="L455" s="46"/>
      <c r="M455" s="213" t="s">
        <v>19</v>
      </c>
      <c r="N455" s="214" t="s">
        <v>43</v>
      </c>
      <c r="O455" s="86"/>
      <c r="P455" s="215">
        <f>O455*H455</f>
        <v>0</v>
      </c>
      <c r="Q455" s="215">
        <v>0.00060999999999999997</v>
      </c>
      <c r="R455" s="215">
        <f>Q455*H455</f>
        <v>0.030804999999999999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136</v>
      </c>
      <c r="AT455" s="217" t="s">
        <v>131</v>
      </c>
      <c r="AU455" s="217" t="s">
        <v>83</v>
      </c>
      <c r="AY455" s="19" t="s">
        <v>129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80</v>
      </c>
      <c r="BK455" s="218">
        <f>ROUND(I455*H455,2)</f>
        <v>0</v>
      </c>
      <c r="BL455" s="19" t="s">
        <v>136</v>
      </c>
      <c r="BM455" s="217" t="s">
        <v>636</v>
      </c>
    </row>
    <row r="456" s="2" customFormat="1">
      <c r="A456" s="40"/>
      <c r="B456" s="41"/>
      <c r="C456" s="42"/>
      <c r="D456" s="219" t="s">
        <v>138</v>
      </c>
      <c r="E456" s="42"/>
      <c r="F456" s="220" t="s">
        <v>637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138</v>
      </c>
      <c r="AU456" s="19" t="s">
        <v>83</v>
      </c>
    </row>
    <row r="457" s="14" customFormat="1">
      <c r="A457" s="14"/>
      <c r="B457" s="235"/>
      <c r="C457" s="236"/>
      <c r="D457" s="226" t="s">
        <v>140</v>
      </c>
      <c r="E457" s="237" t="s">
        <v>19</v>
      </c>
      <c r="F457" s="238" t="s">
        <v>631</v>
      </c>
      <c r="G457" s="236"/>
      <c r="H457" s="239">
        <v>43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140</v>
      </c>
      <c r="AU457" s="245" t="s">
        <v>83</v>
      </c>
      <c r="AV457" s="14" t="s">
        <v>83</v>
      </c>
      <c r="AW457" s="14" t="s">
        <v>33</v>
      </c>
      <c r="AX457" s="14" t="s">
        <v>72</v>
      </c>
      <c r="AY457" s="245" t="s">
        <v>129</v>
      </c>
    </row>
    <row r="458" s="14" customFormat="1">
      <c r="A458" s="14"/>
      <c r="B458" s="235"/>
      <c r="C458" s="236"/>
      <c r="D458" s="226" t="s">
        <v>140</v>
      </c>
      <c r="E458" s="237" t="s">
        <v>19</v>
      </c>
      <c r="F458" s="238" t="s">
        <v>632</v>
      </c>
      <c r="G458" s="236"/>
      <c r="H458" s="239">
        <v>7.5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5" t="s">
        <v>140</v>
      </c>
      <c r="AU458" s="245" t="s">
        <v>83</v>
      </c>
      <c r="AV458" s="14" t="s">
        <v>83</v>
      </c>
      <c r="AW458" s="14" t="s">
        <v>33</v>
      </c>
      <c r="AX458" s="14" t="s">
        <v>72</v>
      </c>
      <c r="AY458" s="245" t="s">
        <v>129</v>
      </c>
    </row>
    <row r="459" s="15" customFormat="1">
      <c r="A459" s="15"/>
      <c r="B459" s="246"/>
      <c r="C459" s="247"/>
      <c r="D459" s="226" t="s">
        <v>140</v>
      </c>
      <c r="E459" s="248" t="s">
        <v>19</v>
      </c>
      <c r="F459" s="249" t="s">
        <v>156</v>
      </c>
      <c r="G459" s="247"/>
      <c r="H459" s="250">
        <v>50.5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140</v>
      </c>
      <c r="AU459" s="256" t="s">
        <v>83</v>
      </c>
      <c r="AV459" s="15" t="s">
        <v>136</v>
      </c>
      <c r="AW459" s="15" t="s">
        <v>33</v>
      </c>
      <c r="AX459" s="15" t="s">
        <v>80</v>
      </c>
      <c r="AY459" s="256" t="s">
        <v>129</v>
      </c>
    </row>
    <row r="460" s="2" customFormat="1" ht="16.5" customHeight="1">
      <c r="A460" s="40"/>
      <c r="B460" s="41"/>
      <c r="C460" s="206" t="s">
        <v>638</v>
      </c>
      <c r="D460" s="206" t="s">
        <v>131</v>
      </c>
      <c r="E460" s="207" t="s">
        <v>639</v>
      </c>
      <c r="F460" s="208" t="s">
        <v>640</v>
      </c>
      <c r="G460" s="209" t="s">
        <v>151</v>
      </c>
      <c r="H460" s="210">
        <v>50.5</v>
      </c>
      <c r="I460" s="211"/>
      <c r="J460" s="212">
        <f>ROUND(I460*H460,2)</f>
        <v>0</v>
      </c>
      <c r="K460" s="208" t="s">
        <v>135</v>
      </c>
      <c r="L460" s="46"/>
      <c r="M460" s="213" t="s">
        <v>19</v>
      </c>
      <c r="N460" s="214" t="s">
        <v>43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136</v>
      </c>
      <c r="AT460" s="217" t="s">
        <v>131</v>
      </c>
      <c r="AU460" s="217" t="s">
        <v>83</v>
      </c>
      <c r="AY460" s="19" t="s">
        <v>129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80</v>
      </c>
      <c r="BK460" s="218">
        <f>ROUND(I460*H460,2)</f>
        <v>0</v>
      </c>
      <c r="BL460" s="19" t="s">
        <v>136</v>
      </c>
      <c r="BM460" s="217" t="s">
        <v>641</v>
      </c>
    </row>
    <row r="461" s="2" customFormat="1">
      <c r="A461" s="40"/>
      <c r="B461" s="41"/>
      <c r="C461" s="42"/>
      <c r="D461" s="219" t="s">
        <v>138</v>
      </c>
      <c r="E461" s="42"/>
      <c r="F461" s="220" t="s">
        <v>642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138</v>
      </c>
      <c r="AU461" s="19" t="s">
        <v>83</v>
      </c>
    </row>
    <row r="462" s="14" customFormat="1">
      <c r="A462" s="14"/>
      <c r="B462" s="235"/>
      <c r="C462" s="236"/>
      <c r="D462" s="226" t="s">
        <v>140</v>
      </c>
      <c r="E462" s="237" t="s">
        <v>19</v>
      </c>
      <c r="F462" s="238" t="s">
        <v>631</v>
      </c>
      <c r="G462" s="236"/>
      <c r="H462" s="239">
        <v>43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140</v>
      </c>
      <c r="AU462" s="245" t="s">
        <v>83</v>
      </c>
      <c r="AV462" s="14" t="s">
        <v>83</v>
      </c>
      <c r="AW462" s="14" t="s">
        <v>33</v>
      </c>
      <c r="AX462" s="14" t="s">
        <v>72</v>
      </c>
      <c r="AY462" s="245" t="s">
        <v>129</v>
      </c>
    </row>
    <row r="463" s="14" customFormat="1">
      <c r="A463" s="14"/>
      <c r="B463" s="235"/>
      <c r="C463" s="236"/>
      <c r="D463" s="226" t="s">
        <v>140</v>
      </c>
      <c r="E463" s="237" t="s">
        <v>19</v>
      </c>
      <c r="F463" s="238" t="s">
        <v>632</v>
      </c>
      <c r="G463" s="236"/>
      <c r="H463" s="239">
        <v>7.5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140</v>
      </c>
      <c r="AU463" s="245" t="s">
        <v>83</v>
      </c>
      <c r="AV463" s="14" t="s">
        <v>83</v>
      </c>
      <c r="AW463" s="14" t="s">
        <v>33</v>
      </c>
      <c r="AX463" s="14" t="s">
        <v>72</v>
      </c>
      <c r="AY463" s="245" t="s">
        <v>129</v>
      </c>
    </row>
    <row r="464" s="15" customFormat="1">
      <c r="A464" s="15"/>
      <c r="B464" s="246"/>
      <c r="C464" s="247"/>
      <c r="D464" s="226" t="s">
        <v>140</v>
      </c>
      <c r="E464" s="248" t="s">
        <v>19</v>
      </c>
      <c r="F464" s="249" t="s">
        <v>156</v>
      </c>
      <c r="G464" s="247"/>
      <c r="H464" s="250">
        <v>50.5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140</v>
      </c>
      <c r="AU464" s="256" t="s">
        <v>83</v>
      </c>
      <c r="AV464" s="15" t="s">
        <v>136</v>
      </c>
      <c r="AW464" s="15" t="s">
        <v>33</v>
      </c>
      <c r="AX464" s="15" t="s">
        <v>80</v>
      </c>
      <c r="AY464" s="256" t="s">
        <v>129</v>
      </c>
    </row>
    <row r="465" s="2" customFormat="1" ht="21.75" customHeight="1">
      <c r="A465" s="40"/>
      <c r="B465" s="41"/>
      <c r="C465" s="206" t="s">
        <v>643</v>
      </c>
      <c r="D465" s="206" t="s">
        <v>131</v>
      </c>
      <c r="E465" s="207" t="s">
        <v>644</v>
      </c>
      <c r="F465" s="208" t="s">
        <v>645</v>
      </c>
      <c r="G465" s="209" t="s">
        <v>134</v>
      </c>
      <c r="H465" s="210">
        <v>2340</v>
      </c>
      <c r="I465" s="211"/>
      <c r="J465" s="212">
        <f>ROUND(I465*H465,2)</f>
        <v>0</v>
      </c>
      <c r="K465" s="208" t="s">
        <v>135</v>
      </c>
      <c r="L465" s="46"/>
      <c r="M465" s="213" t="s">
        <v>19</v>
      </c>
      <c r="N465" s="214" t="s">
        <v>43</v>
      </c>
      <c r="O465" s="86"/>
      <c r="P465" s="215">
        <f>O465*H465</f>
        <v>0</v>
      </c>
      <c r="Q465" s="215">
        <v>0</v>
      </c>
      <c r="R465" s="215">
        <f>Q465*H465</f>
        <v>0</v>
      </c>
      <c r="S465" s="215">
        <v>0.01</v>
      </c>
      <c r="T465" s="216">
        <f>S465*H465</f>
        <v>23.400000000000002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136</v>
      </c>
      <c r="AT465" s="217" t="s">
        <v>131</v>
      </c>
      <c r="AU465" s="217" t="s">
        <v>83</v>
      </c>
      <c r="AY465" s="19" t="s">
        <v>129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80</v>
      </c>
      <c r="BK465" s="218">
        <f>ROUND(I465*H465,2)</f>
        <v>0</v>
      </c>
      <c r="BL465" s="19" t="s">
        <v>136</v>
      </c>
      <c r="BM465" s="217" t="s">
        <v>646</v>
      </c>
    </row>
    <row r="466" s="2" customFormat="1">
      <c r="A466" s="40"/>
      <c r="B466" s="41"/>
      <c r="C466" s="42"/>
      <c r="D466" s="219" t="s">
        <v>138</v>
      </c>
      <c r="E466" s="42"/>
      <c r="F466" s="220" t="s">
        <v>647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138</v>
      </c>
      <c r="AU466" s="19" t="s">
        <v>83</v>
      </c>
    </row>
    <row r="467" s="13" customFormat="1">
      <c r="A467" s="13"/>
      <c r="B467" s="224"/>
      <c r="C467" s="225"/>
      <c r="D467" s="226" t="s">
        <v>140</v>
      </c>
      <c r="E467" s="227" t="s">
        <v>19</v>
      </c>
      <c r="F467" s="228" t="s">
        <v>648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140</v>
      </c>
      <c r="AU467" s="234" t="s">
        <v>83</v>
      </c>
      <c r="AV467" s="13" t="s">
        <v>80</v>
      </c>
      <c r="AW467" s="13" t="s">
        <v>33</v>
      </c>
      <c r="AX467" s="13" t="s">
        <v>72</v>
      </c>
      <c r="AY467" s="234" t="s">
        <v>129</v>
      </c>
    </row>
    <row r="468" s="14" customFormat="1">
      <c r="A468" s="14"/>
      <c r="B468" s="235"/>
      <c r="C468" s="236"/>
      <c r="D468" s="226" t="s">
        <v>140</v>
      </c>
      <c r="E468" s="237" t="s">
        <v>19</v>
      </c>
      <c r="F468" s="238" t="s">
        <v>649</v>
      </c>
      <c r="G468" s="236"/>
      <c r="H468" s="239">
        <v>2340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140</v>
      </c>
      <c r="AU468" s="245" t="s">
        <v>83</v>
      </c>
      <c r="AV468" s="14" t="s">
        <v>83</v>
      </c>
      <c r="AW468" s="14" t="s">
        <v>33</v>
      </c>
      <c r="AX468" s="14" t="s">
        <v>80</v>
      </c>
      <c r="AY468" s="245" t="s">
        <v>129</v>
      </c>
    </row>
    <row r="469" s="2" customFormat="1" ht="33" customHeight="1">
      <c r="A469" s="40"/>
      <c r="B469" s="41"/>
      <c r="C469" s="206" t="s">
        <v>650</v>
      </c>
      <c r="D469" s="206" t="s">
        <v>131</v>
      </c>
      <c r="E469" s="207" t="s">
        <v>651</v>
      </c>
      <c r="F469" s="208" t="s">
        <v>652</v>
      </c>
      <c r="G469" s="209" t="s">
        <v>134</v>
      </c>
      <c r="H469" s="210">
        <v>2340</v>
      </c>
      <c r="I469" s="211"/>
      <c r="J469" s="212">
        <f>ROUND(I469*H469,2)</f>
        <v>0</v>
      </c>
      <c r="K469" s="208" t="s">
        <v>135</v>
      </c>
      <c r="L469" s="46"/>
      <c r="M469" s="213" t="s">
        <v>19</v>
      </c>
      <c r="N469" s="214" t="s">
        <v>43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0.02</v>
      </c>
      <c r="T469" s="216">
        <f>S469*H469</f>
        <v>46.800000000000004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136</v>
      </c>
      <c r="AT469" s="217" t="s">
        <v>131</v>
      </c>
      <c r="AU469" s="217" t="s">
        <v>83</v>
      </c>
      <c r="AY469" s="19" t="s">
        <v>129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80</v>
      </c>
      <c r="BK469" s="218">
        <f>ROUND(I469*H469,2)</f>
        <v>0</v>
      </c>
      <c r="BL469" s="19" t="s">
        <v>136</v>
      </c>
      <c r="BM469" s="217" t="s">
        <v>653</v>
      </c>
    </row>
    <row r="470" s="2" customFormat="1">
      <c r="A470" s="40"/>
      <c r="B470" s="41"/>
      <c r="C470" s="42"/>
      <c r="D470" s="219" t="s">
        <v>138</v>
      </c>
      <c r="E470" s="42"/>
      <c r="F470" s="220" t="s">
        <v>654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138</v>
      </c>
      <c r="AU470" s="19" t="s">
        <v>83</v>
      </c>
    </row>
    <row r="471" s="13" customFormat="1">
      <c r="A471" s="13"/>
      <c r="B471" s="224"/>
      <c r="C471" s="225"/>
      <c r="D471" s="226" t="s">
        <v>140</v>
      </c>
      <c r="E471" s="227" t="s">
        <v>19</v>
      </c>
      <c r="F471" s="228" t="s">
        <v>648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140</v>
      </c>
      <c r="AU471" s="234" t="s">
        <v>83</v>
      </c>
      <c r="AV471" s="13" t="s">
        <v>80</v>
      </c>
      <c r="AW471" s="13" t="s">
        <v>33</v>
      </c>
      <c r="AX471" s="13" t="s">
        <v>72</v>
      </c>
      <c r="AY471" s="234" t="s">
        <v>129</v>
      </c>
    </row>
    <row r="472" s="14" customFormat="1">
      <c r="A472" s="14"/>
      <c r="B472" s="235"/>
      <c r="C472" s="236"/>
      <c r="D472" s="226" t="s">
        <v>140</v>
      </c>
      <c r="E472" s="237" t="s">
        <v>19</v>
      </c>
      <c r="F472" s="238" t="s">
        <v>649</v>
      </c>
      <c r="G472" s="236"/>
      <c r="H472" s="239">
        <v>2340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140</v>
      </c>
      <c r="AU472" s="245" t="s">
        <v>83</v>
      </c>
      <c r="AV472" s="14" t="s">
        <v>83</v>
      </c>
      <c r="AW472" s="14" t="s">
        <v>33</v>
      </c>
      <c r="AX472" s="14" t="s">
        <v>80</v>
      </c>
      <c r="AY472" s="245" t="s">
        <v>129</v>
      </c>
    </row>
    <row r="473" s="2" customFormat="1" ht="33" customHeight="1">
      <c r="A473" s="40"/>
      <c r="B473" s="41"/>
      <c r="C473" s="206" t="s">
        <v>655</v>
      </c>
      <c r="D473" s="206" t="s">
        <v>131</v>
      </c>
      <c r="E473" s="207" t="s">
        <v>656</v>
      </c>
      <c r="F473" s="208" t="s">
        <v>657</v>
      </c>
      <c r="G473" s="209" t="s">
        <v>323</v>
      </c>
      <c r="H473" s="210">
        <v>3</v>
      </c>
      <c r="I473" s="211"/>
      <c r="J473" s="212">
        <f>ROUND(I473*H473,2)</f>
        <v>0</v>
      </c>
      <c r="K473" s="208" t="s">
        <v>135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0.082000000000000003</v>
      </c>
      <c r="T473" s="216">
        <f>S473*H473</f>
        <v>0.246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136</v>
      </c>
      <c r="AT473" s="217" t="s">
        <v>131</v>
      </c>
      <c r="AU473" s="217" t="s">
        <v>83</v>
      </c>
      <c r="AY473" s="19" t="s">
        <v>129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136</v>
      </c>
      <c r="BM473" s="217" t="s">
        <v>658</v>
      </c>
    </row>
    <row r="474" s="2" customFormat="1">
      <c r="A474" s="40"/>
      <c r="B474" s="41"/>
      <c r="C474" s="42"/>
      <c r="D474" s="219" t="s">
        <v>138</v>
      </c>
      <c r="E474" s="42"/>
      <c r="F474" s="220" t="s">
        <v>659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138</v>
      </c>
      <c r="AU474" s="19" t="s">
        <v>83</v>
      </c>
    </row>
    <row r="475" s="13" customFormat="1">
      <c r="A475" s="13"/>
      <c r="B475" s="224"/>
      <c r="C475" s="225"/>
      <c r="D475" s="226" t="s">
        <v>140</v>
      </c>
      <c r="E475" s="227" t="s">
        <v>19</v>
      </c>
      <c r="F475" s="228" t="s">
        <v>538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140</v>
      </c>
      <c r="AU475" s="234" t="s">
        <v>83</v>
      </c>
      <c r="AV475" s="13" t="s">
        <v>80</v>
      </c>
      <c r="AW475" s="13" t="s">
        <v>33</v>
      </c>
      <c r="AX475" s="13" t="s">
        <v>72</v>
      </c>
      <c r="AY475" s="234" t="s">
        <v>129</v>
      </c>
    </row>
    <row r="476" s="14" customFormat="1">
      <c r="A476" s="14"/>
      <c r="B476" s="235"/>
      <c r="C476" s="236"/>
      <c r="D476" s="226" t="s">
        <v>140</v>
      </c>
      <c r="E476" s="237" t="s">
        <v>19</v>
      </c>
      <c r="F476" s="238" t="s">
        <v>660</v>
      </c>
      <c r="G476" s="236"/>
      <c r="H476" s="239">
        <v>3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140</v>
      </c>
      <c r="AU476" s="245" t="s">
        <v>83</v>
      </c>
      <c r="AV476" s="14" t="s">
        <v>83</v>
      </c>
      <c r="AW476" s="14" t="s">
        <v>33</v>
      </c>
      <c r="AX476" s="14" t="s">
        <v>80</v>
      </c>
      <c r="AY476" s="245" t="s">
        <v>129</v>
      </c>
    </row>
    <row r="477" s="2" customFormat="1" ht="24.15" customHeight="1">
      <c r="A477" s="40"/>
      <c r="B477" s="41"/>
      <c r="C477" s="206" t="s">
        <v>661</v>
      </c>
      <c r="D477" s="206" t="s">
        <v>131</v>
      </c>
      <c r="E477" s="207" t="s">
        <v>662</v>
      </c>
      <c r="F477" s="208" t="s">
        <v>663</v>
      </c>
      <c r="G477" s="209" t="s">
        <v>323</v>
      </c>
      <c r="H477" s="210">
        <v>6</v>
      </c>
      <c r="I477" s="211"/>
      <c r="J477" s="212">
        <f>ROUND(I477*H477,2)</f>
        <v>0</v>
      </c>
      <c r="K477" s="208" t="s">
        <v>135</v>
      </c>
      <c r="L477" s="46"/>
      <c r="M477" s="213" t="s">
        <v>19</v>
      </c>
      <c r="N477" s="214" t="s">
        <v>43</v>
      </c>
      <c r="O477" s="86"/>
      <c r="P477" s="215">
        <f>O477*H477</f>
        <v>0</v>
      </c>
      <c r="Q477" s="215">
        <v>0</v>
      </c>
      <c r="R477" s="215">
        <f>Q477*H477</f>
        <v>0</v>
      </c>
      <c r="S477" s="215">
        <v>0.0040000000000000001</v>
      </c>
      <c r="T477" s="216">
        <f>S477*H477</f>
        <v>0.024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136</v>
      </c>
      <c r="AT477" s="217" t="s">
        <v>131</v>
      </c>
      <c r="AU477" s="217" t="s">
        <v>83</v>
      </c>
      <c r="AY477" s="19" t="s">
        <v>129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80</v>
      </c>
      <c r="BK477" s="218">
        <f>ROUND(I477*H477,2)</f>
        <v>0</v>
      </c>
      <c r="BL477" s="19" t="s">
        <v>136</v>
      </c>
      <c r="BM477" s="217" t="s">
        <v>664</v>
      </c>
    </row>
    <row r="478" s="2" customFormat="1">
      <c r="A478" s="40"/>
      <c r="B478" s="41"/>
      <c r="C478" s="42"/>
      <c r="D478" s="219" t="s">
        <v>138</v>
      </c>
      <c r="E478" s="42"/>
      <c r="F478" s="220" t="s">
        <v>665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138</v>
      </c>
      <c r="AU478" s="19" t="s">
        <v>83</v>
      </c>
    </row>
    <row r="479" s="13" customFormat="1">
      <c r="A479" s="13"/>
      <c r="B479" s="224"/>
      <c r="C479" s="225"/>
      <c r="D479" s="226" t="s">
        <v>140</v>
      </c>
      <c r="E479" s="227" t="s">
        <v>19</v>
      </c>
      <c r="F479" s="228" t="s">
        <v>538</v>
      </c>
      <c r="G479" s="225"/>
      <c r="H479" s="227" t="s">
        <v>19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140</v>
      </c>
      <c r="AU479" s="234" t="s">
        <v>83</v>
      </c>
      <c r="AV479" s="13" t="s">
        <v>80</v>
      </c>
      <c r="AW479" s="13" t="s">
        <v>33</v>
      </c>
      <c r="AX479" s="13" t="s">
        <v>72</v>
      </c>
      <c r="AY479" s="234" t="s">
        <v>129</v>
      </c>
    </row>
    <row r="480" s="14" customFormat="1">
      <c r="A480" s="14"/>
      <c r="B480" s="235"/>
      <c r="C480" s="236"/>
      <c r="D480" s="226" t="s">
        <v>140</v>
      </c>
      <c r="E480" s="237" t="s">
        <v>19</v>
      </c>
      <c r="F480" s="238" t="s">
        <v>666</v>
      </c>
      <c r="G480" s="236"/>
      <c r="H480" s="239">
        <v>6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140</v>
      </c>
      <c r="AU480" s="245" t="s">
        <v>83</v>
      </c>
      <c r="AV480" s="14" t="s">
        <v>83</v>
      </c>
      <c r="AW480" s="14" t="s">
        <v>33</v>
      </c>
      <c r="AX480" s="14" t="s">
        <v>80</v>
      </c>
      <c r="AY480" s="245" t="s">
        <v>129</v>
      </c>
    </row>
    <row r="481" s="2" customFormat="1" ht="37.8" customHeight="1">
      <c r="A481" s="40"/>
      <c r="B481" s="41"/>
      <c r="C481" s="206" t="s">
        <v>667</v>
      </c>
      <c r="D481" s="206" t="s">
        <v>131</v>
      </c>
      <c r="E481" s="207" t="s">
        <v>668</v>
      </c>
      <c r="F481" s="208" t="s">
        <v>669</v>
      </c>
      <c r="G481" s="209" t="s">
        <v>151</v>
      </c>
      <c r="H481" s="210">
        <v>290</v>
      </c>
      <c r="I481" s="211"/>
      <c r="J481" s="212">
        <f>ROUND(I481*H481,2)</f>
        <v>0</v>
      </c>
      <c r="K481" s="208" t="s">
        <v>135</v>
      </c>
      <c r="L481" s="46"/>
      <c r="M481" s="213" t="s">
        <v>19</v>
      </c>
      <c r="N481" s="214" t="s">
        <v>43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136</v>
      </c>
      <c r="AT481" s="217" t="s">
        <v>131</v>
      </c>
      <c r="AU481" s="217" t="s">
        <v>83</v>
      </c>
      <c r="AY481" s="19" t="s">
        <v>129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80</v>
      </c>
      <c r="BK481" s="218">
        <f>ROUND(I481*H481,2)</f>
        <v>0</v>
      </c>
      <c r="BL481" s="19" t="s">
        <v>136</v>
      </c>
      <c r="BM481" s="217" t="s">
        <v>670</v>
      </c>
    </row>
    <row r="482" s="2" customFormat="1">
      <c r="A482" s="40"/>
      <c r="B482" s="41"/>
      <c r="C482" s="42"/>
      <c r="D482" s="219" t="s">
        <v>138</v>
      </c>
      <c r="E482" s="42"/>
      <c r="F482" s="220" t="s">
        <v>671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138</v>
      </c>
      <c r="AU482" s="19" t="s">
        <v>83</v>
      </c>
    </row>
    <row r="483" s="14" customFormat="1">
      <c r="A483" s="14"/>
      <c r="B483" s="235"/>
      <c r="C483" s="236"/>
      <c r="D483" s="226" t="s">
        <v>140</v>
      </c>
      <c r="E483" s="237" t="s">
        <v>19</v>
      </c>
      <c r="F483" s="238" t="s">
        <v>672</v>
      </c>
      <c r="G483" s="236"/>
      <c r="H483" s="239">
        <v>290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140</v>
      </c>
      <c r="AU483" s="245" t="s">
        <v>83</v>
      </c>
      <c r="AV483" s="14" t="s">
        <v>83</v>
      </c>
      <c r="AW483" s="14" t="s">
        <v>33</v>
      </c>
      <c r="AX483" s="14" t="s">
        <v>80</v>
      </c>
      <c r="AY483" s="245" t="s">
        <v>129</v>
      </c>
    </row>
    <row r="484" s="2" customFormat="1" ht="37.8" customHeight="1">
      <c r="A484" s="40"/>
      <c r="B484" s="41"/>
      <c r="C484" s="206" t="s">
        <v>673</v>
      </c>
      <c r="D484" s="206" t="s">
        <v>131</v>
      </c>
      <c r="E484" s="207" t="s">
        <v>674</v>
      </c>
      <c r="F484" s="208" t="s">
        <v>675</v>
      </c>
      <c r="G484" s="209" t="s">
        <v>134</v>
      </c>
      <c r="H484" s="210">
        <v>15.98</v>
      </c>
      <c r="I484" s="211"/>
      <c r="J484" s="212">
        <f>ROUND(I484*H484,2)</f>
        <v>0</v>
      </c>
      <c r="K484" s="208" t="s">
        <v>135</v>
      </c>
      <c r="L484" s="46"/>
      <c r="M484" s="213" t="s">
        <v>19</v>
      </c>
      <c r="N484" s="214" t="s">
        <v>43</v>
      </c>
      <c r="O484" s="86"/>
      <c r="P484" s="215">
        <f>O484*H484</f>
        <v>0</v>
      </c>
      <c r="Q484" s="215">
        <v>0</v>
      </c>
      <c r="R484" s="215">
        <f>Q484*H484</f>
        <v>0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136</v>
      </c>
      <c r="AT484" s="217" t="s">
        <v>131</v>
      </c>
      <c r="AU484" s="217" t="s">
        <v>83</v>
      </c>
      <c r="AY484" s="19" t="s">
        <v>129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80</v>
      </c>
      <c r="BK484" s="218">
        <f>ROUND(I484*H484,2)</f>
        <v>0</v>
      </c>
      <c r="BL484" s="19" t="s">
        <v>136</v>
      </c>
      <c r="BM484" s="217" t="s">
        <v>676</v>
      </c>
    </row>
    <row r="485" s="2" customFormat="1">
      <c r="A485" s="40"/>
      <c r="B485" s="41"/>
      <c r="C485" s="42"/>
      <c r="D485" s="219" t="s">
        <v>138</v>
      </c>
      <c r="E485" s="42"/>
      <c r="F485" s="220" t="s">
        <v>677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138</v>
      </c>
      <c r="AU485" s="19" t="s">
        <v>83</v>
      </c>
    </row>
    <row r="486" s="14" customFormat="1">
      <c r="A486" s="14"/>
      <c r="B486" s="235"/>
      <c r="C486" s="236"/>
      <c r="D486" s="226" t="s">
        <v>140</v>
      </c>
      <c r="E486" s="237" t="s">
        <v>19</v>
      </c>
      <c r="F486" s="238" t="s">
        <v>678</v>
      </c>
      <c r="G486" s="236"/>
      <c r="H486" s="239">
        <v>94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140</v>
      </c>
      <c r="AU486" s="245" t="s">
        <v>83</v>
      </c>
      <c r="AV486" s="14" t="s">
        <v>83</v>
      </c>
      <c r="AW486" s="14" t="s">
        <v>33</v>
      </c>
      <c r="AX486" s="14" t="s">
        <v>80</v>
      </c>
      <c r="AY486" s="245" t="s">
        <v>129</v>
      </c>
    </row>
    <row r="487" s="14" customFormat="1">
      <c r="A487" s="14"/>
      <c r="B487" s="235"/>
      <c r="C487" s="236"/>
      <c r="D487" s="226" t="s">
        <v>140</v>
      </c>
      <c r="E487" s="236"/>
      <c r="F487" s="238" t="s">
        <v>679</v>
      </c>
      <c r="G487" s="236"/>
      <c r="H487" s="239">
        <v>15.98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140</v>
      </c>
      <c r="AU487" s="245" t="s">
        <v>83</v>
      </c>
      <c r="AV487" s="14" t="s">
        <v>83</v>
      </c>
      <c r="AW487" s="14" t="s">
        <v>4</v>
      </c>
      <c r="AX487" s="14" t="s">
        <v>80</v>
      </c>
      <c r="AY487" s="245" t="s">
        <v>129</v>
      </c>
    </row>
    <row r="488" s="2" customFormat="1" ht="37.8" customHeight="1">
      <c r="A488" s="40"/>
      <c r="B488" s="41"/>
      <c r="C488" s="206" t="s">
        <v>680</v>
      </c>
      <c r="D488" s="206" t="s">
        <v>131</v>
      </c>
      <c r="E488" s="207" t="s">
        <v>681</v>
      </c>
      <c r="F488" s="208" t="s">
        <v>682</v>
      </c>
      <c r="G488" s="209" t="s">
        <v>134</v>
      </c>
      <c r="H488" s="210">
        <v>53.5</v>
      </c>
      <c r="I488" s="211"/>
      <c r="J488" s="212">
        <f>ROUND(I488*H488,2)</f>
        <v>0</v>
      </c>
      <c r="K488" s="208" t="s">
        <v>135</v>
      </c>
      <c r="L488" s="46"/>
      <c r="M488" s="213" t="s">
        <v>19</v>
      </c>
      <c r="N488" s="214" t="s">
        <v>43</v>
      </c>
      <c r="O488" s="86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136</v>
      </c>
      <c r="AT488" s="217" t="s">
        <v>131</v>
      </c>
      <c r="AU488" s="217" t="s">
        <v>83</v>
      </c>
      <c r="AY488" s="19" t="s">
        <v>129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136</v>
      </c>
      <c r="BM488" s="217" t="s">
        <v>683</v>
      </c>
    </row>
    <row r="489" s="2" customFormat="1">
      <c r="A489" s="40"/>
      <c r="B489" s="41"/>
      <c r="C489" s="42"/>
      <c r="D489" s="219" t="s">
        <v>138</v>
      </c>
      <c r="E489" s="42"/>
      <c r="F489" s="220" t="s">
        <v>684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138</v>
      </c>
      <c r="AU489" s="19" t="s">
        <v>83</v>
      </c>
    </row>
    <row r="490" s="14" customFormat="1">
      <c r="A490" s="14"/>
      <c r="B490" s="235"/>
      <c r="C490" s="236"/>
      <c r="D490" s="226" t="s">
        <v>140</v>
      </c>
      <c r="E490" s="237" t="s">
        <v>19</v>
      </c>
      <c r="F490" s="238" t="s">
        <v>685</v>
      </c>
      <c r="G490" s="236"/>
      <c r="H490" s="239">
        <v>535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5" t="s">
        <v>140</v>
      </c>
      <c r="AU490" s="245" t="s">
        <v>83</v>
      </c>
      <c r="AV490" s="14" t="s">
        <v>83</v>
      </c>
      <c r="AW490" s="14" t="s">
        <v>33</v>
      </c>
      <c r="AX490" s="14" t="s">
        <v>80</v>
      </c>
      <c r="AY490" s="245" t="s">
        <v>129</v>
      </c>
    </row>
    <row r="491" s="14" customFormat="1">
      <c r="A491" s="14"/>
      <c r="B491" s="235"/>
      <c r="C491" s="236"/>
      <c r="D491" s="226" t="s">
        <v>140</v>
      </c>
      <c r="E491" s="236"/>
      <c r="F491" s="238" t="s">
        <v>686</v>
      </c>
      <c r="G491" s="236"/>
      <c r="H491" s="239">
        <v>53.5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5" t="s">
        <v>140</v>
      </c>
      <c r="AU491" s="245" t="s">
        <v>83</v>
      </c>
      <c r="AV491" s="14" t="s">
        <v>83</v>
      </c>
      <c r="AW491" s="14" t="s">
        <v>4</v>
      </c>
      <c r="AX491" s="14" t="s">
        <v>80</v>
      </c>
      <c r="AY491" s="245" t="s">
        <v>129</v>
      </c>
    </row>
    <row r="492" s="12" customFormat="1" ht="22.8" customHeight="1">
      <c r="A492" s="12"/>
      <c r="B492" s="190"/>
      <c r="C492" s="191"/>
      <c r="D492" s="192" t="s">
        <v>71</v>
      </c>
      <c r="E492" s="204" t="s">
        <v>687</v>
      </c>
      <c r="F492" s="204" t="s">
        <v>688</v>
      </c>
      <c r="G492" s="191"/>
      <c r="H492" s="191"/>
      <c r="I492" s="194"/>
      <c r="J492" s="205">
        <f>BK492</f>
        <v>0</v>
      </c>
      <c r="K492" s="191"/>
      <c r="L492" s="196"/>
      <c r="M492" s="197"/>
      <c r="N492" s="198"/>
      <c r="O492" s="198"/>
      <c r="P492" s="199">
        <f>SUM(P493:P542)</f>
        <v>0</v>
      </c>
      <c r="Q492" s="198"/>
      <c r="R492" s="199">
        <f>SUM(R493:R542)</f>
        <v>0</v>
      </c>
      <c r="S492" s="198"/>
      <c r="T492" s="200">
        <f>SUM(T493:T542)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1" t="s">
        <v>80</v>
      </c>
      <c r="AT492" s="202" t="s">
        <v>71</v>
      </c>
      <c r="AU492" s="202" t="s">
        <v>80</v>
      </c>
      <c r="AY492" s="201" t="s">
        <v>129</v>
      </c>
      <c r="BK492" s="203">
        <f>SUM(BK493:BK542)</f>
        <v>0</v>
      </c>
    </row>
    <row r="493" s="2" customFormat="1" ht="24.15" customHeight="1">
      <c r="A493" s="40"/>
      <c r="B493" s="41"/>
      <c r="C493" s="206" t="s">
        <v>689</v>
      </c>
      <c r="D493" s="206" t="s">
        <v>131</v>
      </c>
      <c r="E493" s="207" t="s">
        <v>690</v>
      </c>
      <c r="F493" s="208" t="s">
        <v>691</v>
      </c>
      <c r="G493" s="209" t="s">
        <v>247</v>
      </c>
      <c r="H493" s="210">
        <v>3539.0999999999999</v>
      </c>
      <c r="I493" s="211"/>
      <c r="J493" s="212">
        <f>ROUND(I493*H493,2)</f>
        <v>0</v>
      </c>
      <c r="K493" s="208" t="s">
        <v>135</v>
      </c>
      <c r="L493" s="46"/>
      <c r="M493" s="213" t="s">
        <v>19</v>
      </c>
      <c r="N493" s="214" t="s">
        <v>43</v>
      </c>
      <c r="O493" s="86"/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136</v>
      </c>
      <c r="AT493" s="217" t="s">
        <v>131</v>
      </c>
      <c r="AU493" s="217" t="s">
        <v>83</v>
      </c>
      <c r="AY493" s="19" t="s">
        <v>129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136</v>
      </c>
      <c r="BM493" s="217" t="s">
        <v>692</v>
      </c>
    </row>
    <row r="494" s="2" customFormat="1">
      <c r="A494" s="40"/>
      <c r="B494" s="41"/>
      <c r="C494" s="42"/>
      <c r="D494" s="219" t="s">
        <v>138</v>
      </c>
      <c r="E494" s="42"/>
      <c r="F494" s="220" t="s">
        <v>693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138</v>
      </c>
      <c r="AU494" s="19" t="s">
        <v>83</v>
      </c>
    </row>
    <row r="495" s="14" customFormat="1">
      <c r="A495" s="14"/>
      <c r="B495" s="235"/>
      <c r="C495" s="236"/>
      <c r="D495" s="226" t="s">
        <v>140</v>
      </c>
      <c r="E495" s="237" t="s">
        <v>19</v>
      </c>
      <c r="F495" s="238" t="s">
        <v>694</v>
      </c>
      <c r="G495" s="236"/>
      <c r="H495" s="239">
        <v>3468.9000000000001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140</v>
      </c>
      <c r="AU495" s="245" t="s">
        <v>83</v>
      </c>
      <c r="AV495" s="14" t="s">
        <v>83</v>
      </c>
      <c r="AW495" s="14" t="s">
        <v>33</v>
      </c>
      <c r="AX495" s="14" t="s">
        <v>72</v>
      </c>
      <c r="AY495" s="245" t="s">
        <v>129</v>
      </c>
    </row>
    <row r="496" s="14" customFormat="1">
      <c r="A496" s="14"/>
      <c r="B496" s="235"/>
      <c r="C496" s="236"/>
      <c r="D496" s="226" t="s">
        <v>140</v>
      </c>
      <c r="E496" s="237" t="s">
        <v>19</v>
      </c>
      <c r="F496" s="238" t="s">
        <v>695</v>
      </c>
      <c r="G496" s="236"/>
      <c r="H496" s="239">
        <v>70.200000000000003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140</v>
      </c>
      <c r="AU496" s="245" t="s">
        <v>83</v>
      </c>
      <c r="AV496" s="14" t="s">
        <v>83</v>
      </c>
      <c r="AW496" s="14" t="s">
        <v>33</v>
      </c>
      <c r="AX496" s="14" t="s">
        <v>72</v>
      </c>
      <c r="AY496" s="245" t="s">
        <v>129</v>
      </c>
    </row>
    <row r="497" s="15" customFormat="1">
      <c r="A497" s="15"/>
      <c r="B497" s="246"/>
      <c r="C497" s="247"/>
      <c r="D497" s="226" t="s">
        <v>140</v>
      </c>
      <c r="E497" s="248" t="s">
        <v>19</v>
      </c>
      <c r="F497" s="249" t="s">
        <v>156</v>
      </c>
      <c r="G497" s="247"/>
      <c r="H497" s="250">
        <v>3539.0999999999999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6" t="s">
        <v>140</v>
      </c>
      <c r="AU497" s="256" t="s">
        <v>83</v>
      </c>
      <c r="AV497" s="15" t="s">
        <v>136</v>
      </c>
      <c r="AW497" s="15" t="s">
        <v>33</v>
      </c>
      <c r="AX497" s="15" t="s">
        <v>80</v>
      </c>
      <c r="AY497" s="256" t="s">
        <v>129</v>
      </c>
    </row>
    <row r="498" s="2" customFormat="1" ht="24.15" customHeight="1">
      <c r="A498" s="40"/>
      <c r="B498" s="41"/>
      <c r="C498" s="206" t="s">
        <v>696</v>
      </c>
      <c r="D498" s="206" t="s">
        <v>131</v>
      </c>
      <c r="E498" s="207" t="s">
        <v>697</v>
      </c>
      <c r="F498" s="208" t="s">
        <v>698</v>
      </c>
      <c r="G498" s="209" t="s">
        <v>247</v>
      </c>
      <c r="H498" s="210">
        <v>67242.899999999994</v>
      </c>
      <c r="I498" s="211"/>
      <c r="J498" s="212">
        <f>ROUND(I498*H498,2)</f>
        <v>0</v>
      </c>
      <c r="K498" s="208" t="s">
        <v>135</v>
      </c>
      <c r="L498" s="46"/>
      <c r="M498" s="213" t="s">
        <v>19</v>
      </c>
      <c r="N498" s="214" t="s">
        <v>43</v>
      </c>
      <c r="O498" s="86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136</v>
      </c>
      <c r="AT498" s="217" t="s">
        <v>131</v>
      </c>
      <c r="AU498" s="217" t="s">
        <v>83</v>
      </c>
      <c r="AY498" s="19" t="s">
        <v>129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80</v>
      </c>
      <c r="BK498" s="218">
        <f>ROUND(I498*H498,2)</f>
        <v>0</v>
      </c>
      <c r="BL498" s="19" t="s">
        <v>136</v>
      </c>
      <c r="BM498" s="217" t="s">
        <v>699</v>
      </c>
    </row>
    <row r="499" s="2" customFormat="1">
      <c r="A499" s="40"/>
      <c r="B499" s="41"/>
      <c r="C499" s="42"/>
      <c r="D499" s="219" t="s">
        <v>138</v>
      </c>
      <c r="E499" s="42"/>
      <c r="F499" s="220" t="s">
        <v>700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138</v>
      </c>
      <c r="AU499" s="19" t="s">
        <v>83</v>
      </c>
    </row>
    <row r="500" s="13" customFormat="1">
      <c r="A500" s="13"/>
      <c r="B500" s="224"/>
      <c r="C500" s="225"/>
      <c r="D500" s="226" t="s">
        <v>140</v>
      </c>
      <c r="E500" s="227" t="s">
        <v>19</v>
      </c>
      <c r="F500" s="228" t="s">
        <v>227</v>
      </c>
      <c r="G500" s="225"/>
      <c r="H500" s="227" t="s">
        <v>19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140</v>
      </c>
      <c r="AU500" s="234" t="s">
        <v>83</v>
      </c>
      <c r="AV500" s="13" t="s">
        <v>80</v>
      </c>
      <c r="AW500" s="13" t="s">
        <v>33</v>
      </c>
      <c r="AX500" s="13" t="s">
        <v>72</v>
      </c>
      <c r="AY500" s="234" t="s">
        <v>129</v>
      </c>
    </row>
    <row r="501" s="14" customFormat="1">
      <c r="A501" s="14"/>
      <c r="B501" s="235"/>
      <c r="C501" s="236"/>
      <c r="D501" s="226" t="s">
        <v>140</v>
      </c>
      <c r="E501" s="237" t="s">
        <v>19</v>
      </c>
      <c r="F501" s="238" t="s">
        <v>701</v>
      </c>
      <c r="G501" s="236"/>
      <c r="H501" s="239">
        <v>65909.100000000006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140</v>
      </c>
      <c r="AU501" s="245" t="s">
        <v>83</v>
      </c>
      <c r="AV501" s="14" t="s">
        <v>83</v>
      </c>
      <c r="AW501" s="14" t="s">
        <v>33</v>
      </c>
      <c r="AX501" s="14" t="s">
        <v>72</v>
      </c>
      <c r="AY501" s="245" t="s">
        <v>129</v>
      </c>
    </row>
    <row r="502" s="14" customFormat="1">
      <c r="A502" s="14"/>
      <c r="B502" s="235"/>
      <c r="C502" s="236"/>
      <c r="D502" s="226" t="s">
        <v>140</v>
      </c>
      <c r="E502" s="237" t="s">
        <v>19</v>
      </c>
      <c r="F502" s="238" t="s">
        <v>702</v>
      </c>
      <c r="G502" s="236"/>
      <c r="H502" s="239">
        <v>1333.8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140</v>
      </c>
      <c r="AU502" s="245" t="s">
        <v>83</v>
      </c>
      <c r="AV502" s="14" t="s">
        <v>83</v>
      </c>
      <c r="AW502" s="14" t="s">
        <v>33</v>
      </c>
      <c r="AX502" s="14" t="s">
        <v>72</v>
      </c>
      <c r="AY502" s="245" t="s">
        <v>129</v>
      </c>
    </row>
    <row r="503" s="15" customFormat="1">
      <c r="A503" s="15"/>
      <c r="B503" s="246"/>
      <c r="C503" s="247"/>
      <c r="D503" s="226" t="s">
        <v>140</v>
      </c>
      <c r="E503" s="248" t="s">
        <v>19</v>
      </c>
      <c r="F503" s="249" t="s">
        <v>156</v>
      </c>
      <c r="G503" s="247"/>
      <c r="H503" s="250">
        <v>67242.900000000009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6" t="s">
        <v>140</v>
      </c>
      <c r="AU503" s="256" t="s">
        <v>83</v>
      </c>
      <c r="AV503" s="15" t="s">
        <v>136</v>
      </c>
      <c r="AW503" s="15" t="s">
        <v>33</v>
      </c>
      <c r="AX503" s="15" t="s">
        <v>80</v>
      </c>
      <c r="AY503" s="256" t="s">
        <v>129</v>
      </c>
    </row>
    <row r="504" s="2" customFormat="1" ht="24.15" customHeight="1">
      <c r="A504" s="40"/>
      <c r="B504" s="41"/>
      <c r="C504" s="206" t="s">
        <v>703</v>
      </c>
      <c r="D504" s="206" t="s">
        <v>131</v>
      </c>
      <c r="E504" s="207" t="s">
        <v>704</v>
      </c>
      <c r="F504" s="208" t="s">
        <v>705</v>
      </c>
      <c r="G504" s="209" t="s">
        <v>247</v>
      </c>
      <c r="H504" s="210">
        <v>1230.9000000000001</v>
      </c>
      <c r="I504" s="211"/>
      <c r="J504" s="212">
        <f>ROUND(I504*H504,2)</f>
        <v>0</v>
      </c>
      <c r="K504" s="208" t="s">
        <v>135</v>
      </c>
      <c r="L504" s="46"/>
      <c r="M504" s="213" t="s">
        <v>19</v>
      </c>
      <c r="N504" s="214" t="s">
        <v>43</v>
      </c>
      <c r="O504" s="86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136</v>
      </c>
      <c r="AT504" s="217" t="s">
        <v>131</v>
      </c>
      <c r="AU504" s="217" t="s">
        <v>83</v>
      </c>
      <c r="AY504" s="19" t="s">
        <v>129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136</v>
      </c>
      <c r="BM504" s="217" t="s">
        <v>706</v>
      </c>
    </row>
    <row r="505" s="2" customFormat="1">
      <c r="A505" s="40"/>
      <c r="B505" s="41"/>
      <c r="C505" s="42"/>
      <c r="D505" s="219" t="s">
        <v>138</v>
      </c>
      <c r="E505" s="42"/>
      <c r="F505" s="220" t="s">
        <v>707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138</v>
      </c>
      <c r="AU505" s="19" t="s">
        <v>83</v>
      </c>
    </row>
    <row r="506" s="14" customFormat="1">
      <c r="A506" s="14"/>
      <c r="B506" s="235"/>
      <c r="C506" s="236"/>
      <c r="D506" s="226" t="s">
        <v>140</v>
      </c>
      <c r="E506" s="237" t="s">
        <v>19</v>
      </c>
      <c r="F506" s="238" t="s">
        <v>708</v>
      </c>
      <c r="G506" s="236"/>
      <c r="H506" s="239">
        <v>1230.9000000000001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140</v>
      </c>
      <c r="AU506" s="245" t="s">
        <v>83</v>
      </c>
      <c r="AV506" s="14" t="s">
        <v>83</v>
      </c>
      <c r="AW506" s="14" t="s">
        <v>33</v>
      </c>
      <c r="AX506" s="14" t="s">
        <v>80</v>
      </c>
      <c r="AY506" s="245" t="s">
        <v>129</v>
      </c>
    </row>
    <row r="507" s="2" customFormat="1" ht="24.15" customHeight="1">
      <c r="A507" s="40"/>
      <c r="B507" s="41"/>
      <c r="C507" s="206" t="s">
        <v>709</v>
      </c>
      <c r="D507" s="206" t="s">
        <v>131</v>
      </c>
      <c r="E507" s="207" t="s">
        <v>710</v>
      </c>
      <c r="F507" s="208" t="s">
        <v>698</v>
      </c>
      <c r="G507" s="209" t="s">
        <v>247</v>
      </c>
      <c r="H507" s="210">
        <v>23387.099999999999</v>
      </c>
      <c r="I507" s="211"/>
      <c r="J507" s="212">
        <f>ROUND(I507*H507,2)</f>
        <v>0</v>
      </c>
      <c r="K507" s="208" t="s">
        <v>135</v>
      </c>
      <c r="L507" s="46"/>
      <c r="M507" s="213" t="s">
        <v>19</v>
      </c>
      <c r="N507" s="214" t="s">
        <v>43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136</v>
      </c>
      <c r="AT507" s="217" t="s">
        <v>131</v>
      </c>
      <c r="AU507" s="217" t="s">
        <v>83</v>
      </c>
      <c r="AY507" s="19" t="s">
        <v>129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80</v>
      </c>
      <c r="BK507" s="218">
        <f>ROUND(I507*H507,2)</f>
        <v>0</v>
      </c>
      <c r="BL507" s="19" t="s">
        <v>136</v>
      </c>
      <c r="BM507" s="217" t="s">
        <v>711</v>
      </c>
    </row>
    <row r="508" s="2" customFormat="1">
      <c r="A508" s="40"/>
      <c r="B508" s="41"/>
      <c r="C508" s="42"/>
      <c r="D508" s="219" t="s">
        <v>138</v>
      </c>
      <c r="E508" s="42"/>
      <c r="F508" s="220" t="s">
        <v>712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138</v>
      </c>
      <c r="AU508" s="19" t="s">
        <v>83</v>
      </c>
    </row>
    <row r="509" s="13" customFormat="1">
      <c r="A509" s="13"/>
      <c r="B509" s="224"/>
      <c r="C509" s="225"/>
      <c r="D509" s="226" t="s">
        <v>140</v>
      </c>
      <c r="E509" s="227" t="s">
        <v>19</v>
      </c>
      <c r="F509" s="228" t="s">
        <v>227</v>
      </c>
      <c r="G509" s="225"/>
      <c r="H509" s="227" t="s">
        <v>19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140</v>
      </c>
      <c r="AU509" s="234" t="s">
        <v>83</v>
      </c>
      <c r="AV509" s="13" t="s">
        <v>80</v>
      </c>
      <c r="AW509" s="13" t="s">
        <v>33</v>
      </c>
      <c r="AX509" s="13" t="s">
        <v>72</v>
      </c>
      <c r="AY509" s="234" t="s">
        <v>129</v>
      </c>
    </row>
    <row r="510" s="14" customFormat="1">
      <c r="A510" s="14"/>
      <c r="B510" s="235"/>
      <c r="C510" s="236"/>
      <c r="D510" s="226" t="s">
        <v>140</v>
      </c>
      <c r="E510" s="237" t="s">
        <v>19</v>
      </c>
      <c r="F510" s="238" t="s">
        <v>713</v>
      </c>
      <c r="G510" s="236"/>
      <c r="H510" s="239">
        <v>23387.099999999999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140</v>
      </c>
      <c r="AU510" s="245" t="s">
        <v>83</v>
      </c>
      <c r="AV510" s="14" t="s">
        <v>83</v>
      </c>
      <c r="AW510" s="14" t="s">
        <v>33</v>
      </c>
      <c r="AX510" s="14" t="s">
        <v>80</v>
      </c>
      <c r="AY510" s="245" t="s">
        <v>129</v>
      </c>
    </row>
    <row r="511" s="2" customFormat="1" ht="24.15" customHeight="1">
      <c r="A511" s="40"/>
      <c r="B511" s="41"/>
      <c r="C511" s="206" t="s">
        <v>714</v>
      </c>
      <c r="D511" s="206" t="s">
        <v>131</v>
      </c>
      <c r="E511" s="207" t="s">
        <v>715</v>
      </c>
      <c r="F511" s="208" t="s">
        <v>716</v>
      </c>
      <c r="G511" s="209" t="s">
        <v>247</v>
      </c>
      <c r="H511" s="210">
        <v>184.59999999999999</v>
      </c>
      <c r="I511" s="211"/>
      <c r="J511" s="212">
        <f>ROUND(I511*H511,2)</f>
        <v>0</v>
      </c>
      <c r="K511" s="208" t="s">
        <v>135</v>
      </c>
      <c r="L511" s="46"/>
      <c r="M511" s="213" t="s">
        <v>19</v>
      </c>
      <c r="N511" s="214" t="s">
        <v>43</v>
      </c>
      <c r="O511" s="86"/>
      <c r="P511" s="215">
        <f>O511*H511</f>
        <v>0</v>
      </c>
      <c r="Q511" s="215">
        <v>0</v>
      </c>
      <c r="R511" s="215">
        <f>Q511*H511</f>
        <v>0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136</v>
      </c>
      <c r="AT511" s="217" t="s">
        <v>131</v>
      </c>
      <c r="AU511" s="217" t="s">
        <v>83</v>
      </c>
      <c r="AY511" s="19" t="s">
        <v>129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80</v>
      </c>
      <c r="BK511" s="218">
        <f>ROUND(I511*H511,2)</f>
        <v>0</v>
      </c>
      <c r="BL511" s="19" t="s">
        <v>136</v>
      </c>
      <c r="BM511" s="217" t="s">
        <v>717</v>
      </c>
    </row>
    <row r="512" s="2" customFormat="1">
      <c r="A512" s="40"/>
      <c r="B512" s="41"/>
      <c r="C512" s="42"/>
      <c r="D512" s="219" t="s">
        <v>138</v>
      </c>
      <c r="E512" s="42"/>
      <c r="F512" s="220" t="s">
        <v>718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138</v>
      </c>
      <c r="AU512" s="19" t="s">
        <v>83</v>
      </c>
    </row>
    <row r="513" s="14" customFormat="1">
      <c r="A513" s="14"/>
      <c r="B513" s="235"/>
      <c r="C513" s="236"/>
      <c r="D513" s="226" t="s">
        <v>140</v>
      </c>
      <c r="E513" s="237" t="s">
        <v>19</v>
      </c>
      <c r="F513" s="238" t="s">
        <v>719</v>
      </c>
      <c r="G513" s="236"/>
      <c r="H513" s="239">
        <v>59.5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140</v>
      </c>
      <c r="AU513" s="245" t="s">
        <v>83</v>
      </c>
      <c r="AV513" s="14" t="s">
        <v>83</v>
      </c>
      <c r="AW513" s="14" t="s">
        <v>33</v>
      </c>
      <c r="AX513" s="14" t="s">
        <v>72</v>
      </c>
      <c r="AY513" s="245" t="s">
        <v>129</v>
      </c>
    </row>
    <row r="514" s="14" customFormat="1">
      <c r="A514" s="14"/>
      <c r="B514" s="235"/>
      <c r="C514" s="236"/>
      <c r="D514" s="226" t="s">
        <v>140</v>
      </c>
      <c r="E514" s="237" t="s">
        <v>19</v>
      </c>
      <c r="F514" s="238" t="s">
        <v>720</v>
      </c>
      <c r="G514" s="236"/>
      <c r="H514" s="239">
        <v>61.5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140</v>
      </c>
      <c r="AU514" s="245" t="s">
        <v>83</v>
      </c>
      <c r="AV514" s="14" t="s">
        <v>83</v>
      </c>
      <c r="AW514" s="14" t="s">
        <v>33</v>
      </c>
      <c r="AX514" s="14" t="s">
        <v>72</v>
      </c>
      <c r="AY514" s="245" t="s">
        <v>129</v>
      </c>
    </row>
    <row r="515" s="14" customFormat="1">
      <c r="A515" s="14"/>
      <c r="B515" s="235"/>
      <c r="C515" s="236"/>
      <c r="D515" s="226" t="s">
        <v>140</v>
      </c>
      <c r="E515" s="237" t="s">
        <v>19</v>
      </c>
      <c r="F515" s="238" t="s">
        <v>721</v>
      </c>
      <c r="G515" s="236"/>
      <c r="H515" s="239">
        <v>10.800000000000001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140</v>
      </c>
      <c r="AU515" s="245" t="s">
        <v>83</v>
      </c>
      <c r="AV515" s="14" t="s">
        <v>83</v>
      </c>
      <c r="AW515" s="14" t="s">
        <v>33</v>
      </c>
      <c r="AX515" s="14" t="s">
        <v>72</v>
      </c>
      <c r="AY515" s="245" t="s">
        <v>129</v>
      </c>
    </row>
    <row r="516" s="14" customFormat="1">
      <c r="A516" s="14"/>
      <c r="B516" s="235"/>
      <c r="C516" s="236"/>
      <c r="D516" s="226" t="s">
        <v>140</v>
      </c>
      <c r="E516" s="237" t="s">
        <v>19</v>
      </c>
      <c r="F516" s="238" t="s">
        <v>722</v>
      </c>
      <c r="G516" s="236"/>
      <c r="H516" s="239">
        <v>46.700000000000003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140</v>
      </c>
      <c r="AU516" s="245" t="s">
        <v>83</v>
      </c>
      <c r="AV516" s="14" t="s">
        <v>83</v>
      </c>
      <c r="AW516" s="14" t="s">
        <v>33</v>
      </c>
      <c r="AX516" s="14" t="s">
        <v>72</v>
      </c>
      <c r="AY516" s="245" t="s">
        <v>129</v>
      </c>
    </row>
    <row r="517" s="14" customFormat="1">
      <c r="A517" s="14"/>
      <c r="B517" s="235"/>
      <c r="C517" s="236"/>
      <c r="D517" s="226" t="s">
        <v>140</v>
      </c>
      <c r="E517" s="237" t="s">
        <v>19</v>
      </c>
      <c r="F517" s="238" t="s">
        <v>723</v>
      </c>
      <c r="G517" s="236"/>
      <c r="H517" s="239">
        <v>5.7999999999999998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140</v>
      </c>
      <c r="AU517" s="245" t="s">
        <v>83</v>
      </c>
      <c r="AV517" s="14" t="s">
        <v>83</v>
      </c>
      <c r="AW517" s="14" t="s">
        <v>33</v>
      </c>
      <c r="AX517" s="14" t="s">
        <v>72</v>
      </c>
      <c r="AY517" s="245" t="s">
        <v>129</v>
      </c>
    </row>
    <row r="518" s="14" customFormat="1">
      <c r="A518" s="14"/>
      <c r="B518" s="235"/>
      <c r="C518" s="236"/>
      <c r="D518" s="226" t="s">
        <v>140</v>
      </c>
      <c r="E518" s="237" t="s">
        <v>19</v>
      </c>
      <c r="F518" s="238" t="s">
        <v>724</v>
      </c>
      <c r="G518" s="236"/>
      <c r="H518" s="239">
        <v>0.29999999999999999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140</v>
      </c>
      <c r="AU518" s="245" t="s">
        <v>83</v>
      </c>
      <c r="AV518" s="14" t="s">
        <v>83</v>
      </c>
      <c r="AW518" s="14" t="s">
        <v>33</v>
      </c>
      <c r="AX518" s="14" t="s">
        <v>72</v>
      </c>
      <c r="AY518" s="245" t="s">
        <v>129</v>
      </c>
    </row>
    <row r="519" s="15" customFormat="1">
      <c r="A519" s="15"/>
      <c r="B519" s="246"/>
      <c r="C519" s="247"/>
      <c r="D519" s="226" t="s">
        <v>140</v>
      </c>
      <c r="E519" s="248" t="s">
        <v>19</v>
      </c>
      <c r="F519" s="249" t="s">
        <v>156</v>
      </c>
      <c r="G519" s="247"/>
      <c r="H519" s="250">
        <v>184.60000000000002</v>
      </c>
      <c r="I519" s="251"/>
      <c r="J519" s="247"/>
      <c r="K519" s="247"/>
      <c r="L519" s="252"/>
      <c r="M519" s="253"/>
      <c r="N519" s="254"/>
      <c r="O519" s="254"/>
      <c r="P519" s="254"/>
      <c r="Q519" s="254"/>
      <c r="R519" s="254"/>
      <c r="S519" s="254"/>
      <c r="T519" s="25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6" t="s">
        <v>140</v>
      </c>
      <c r="AU519" s="256" t="s">
        <v>83</v>
      </c>
      <c r="AV519" s="15" t="s">
        <v>136</v>
      </c>
      <c r="AW519" s="15" t="s">
        <v>33</v>
      </c>
      <c r="AX519" s="15" t="s">
        <v>80</v>
      </c>
      <c r="AY519" s="256" t="s">
        <v>129</v>
      </c>
    </row>
    <row r="520" s="2" customFormat="1" ht="24.15" customHeight="1">
      <c r="A520" s="40"/>
      <c r="B520" s="41"/>
      <c r="C520" s="206" t="s">
        <v>725</v>
      </c>
      <c r="D520" s="206" t="s">
        <v>131</v>
      </c>
      <c r="E520" s="207" t="s">
        <v>726</v>
      </c>
      <c r="F520" s="208" t="s">
        <v>727</v>
      </c>
      <c r="G520" s="209" t="s">
        <v>247</v>
      </c>
      <c r="H520" s="210">
        <v>1129.3</v>
      </c>
      <c r="I520" s="211"/>
      <c r="J520" s="212">
        <f>ROUND(I520*H520,2)</f>
        <v>0</v>
      </c>
      <c r="K520" s="208" t="s">
        <v>135</v>
      </c>
      <c r="L520" s="46"/>
      <c r="M520" s="213" t="s">
        <v>19</v>
      </c>
      <c r="N520" s="214" t="s">
        <v>43</v>
      </c>
      <c r="O520" s="86"/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136</v>
      </c>
      <c r="AT520" s="217" t="s">
        <v>131</v>
      </c>
      <c r="AU520" s="217" t="s">
        <v>83</v>
      </c>
      <c r="AY520" s="19" t="s">
        <v>129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80</v>
      </c>
      <c r="BK520" s="218">
        <f>ROUND(I520*H520,2)</f>
        <v>0</v>
      </c>
      <c r="BL520" s="19" t="s">
        <v>136</v>
      </c>
      <c r="BM520" s="217" t="s">
        <v>728</v>
      </c>
    </row>
    <row r="521" s="2" customFormat="1">
      <c r="A521" s="40"/>
      <c r="B521" s="41"/>
      <c r="C521" s="42"/>
      <c r="D521" s="219" t="s">
        <v>138</v>
      </c>
      <c r="E521" s="42"/>
      <c r="F521" s="220" t="s">
        <v>729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138</v>
      </c>
      <c r="AU521" s="19" t="s">
        <v>83</v>
      </c>
    </row>
    <row r="522" s="13" customFormat="1">
      <c r="A522" s="13"/>
      <c r="B522" s="224"/>
      <c r="C522" s="225"/>
      <c r="D522" s="226" t="s">
        <v>140</v>
      </c>
      <c r="E522" s="227" t="s">
        <v>19</v>
      </c>
      <c r="F522" s="228" t="s">
        <v>730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140</v>
      </c>
      <c r="AU522" s="234" t="s">
        <v>83</v>
      </c>
      <c r="AV522" s="13" t="s">
        <v>80</v>
      </c>
      <c r="AW522" s="13" t="s">
        <v>33</v>
      </c>
      <c r="AX522" s="13" t="s">
        <v>72</v>
      </c>
      <c r="AY522" s="234" t="s">
        <v>129</v>
      </c>
    </row>
    <row r="523" s="14" customFormat="1">
      <c r="A523" s="14"/>
      <c r="B523" s="235"/>
      <c r="C523" s="236"/>
      <c r="D523" s="226" t="s">
        <v>140</v>
      </c>
      <c r="E523" s="237" t="s">
        <v>19</v>
      </c>
      <c r="F523" s="238" t="s">
        <v>731</v>
      </c>
      <c r="G523" s="236"/>
      <c r="H523" s="239">
        <v>59.5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140</v>
      </c>
      <c r="AU523" s="245" t="s">
        <v>83</v>
      </c>
      <c r="AV523" s="14" t="s">
        <v>83</v>
      </c>
      <c r="AW523" s="14" t="s">
        <v>33</v>
      </c>
      <c r="AX523" s="14" t="s">
        <v>72</v>
      </c>
      <c r="AY523" s="245" t="s">
        <v>129</v>
      </c>
    </row>
    <row r="524" s="14" customFormat="1">
      <c r="A524" s="14"/>
      <c r="B524" s="235"/>
      <c r="C524" s="236"/>
      <c r="D524" s="226" t="s">
        <v>140</v>
      </c>
      <c r="E524" s="237" t="s">
        <v>19</v>
      </c>
      <c r="F524" s="238" t="s">
        <v>732</v>
      </c>
      <c r="G524" s="236"/>
      <c r="H524" s="239">
        <v>61.5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140</v>
      </c>
      <c r="AU524" s="245" t="s">
        <v>83</v>
      </c>
      <c r="AV524" s="14" t="s">
        <v>83</v>
      </c>
      <c r="AW524" s="14" t="s">
        <v>33</v>
      </c>
      <c r="AX524" s="14" t="s">
        <v>72</v>
      </c>
      <c r="AY524" s="245" t="s">
        <v>129</v>
      </c>
    </row>
    <row r="525" s="14" customFormat="1">
      <c r="A525" s="14"/>
      <c r="B525" s="235"/>
      <c r="C525" s="236"/>
      <c r="D525" s="226" t="s">
        <v>140</v>
      </c>
      <c r="E525" s="237" t="s">
        <v>19</v>
      </c>
      <c r="F525" s="238" t="s">
        <v>733</v>
      </c>
      <c r="G525" s="236"/>
      <c r="H525" s="239">
        <v>10.800000000000001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140</v>
      </c>
      <c r="AU525" s="245" t="s">
        <v>83</v>
      </c>
      <c r="AV525" s="14" t="s">
        <v>83</v>
      </c>
      <c r="AW525" s="14" t="s">
        <v>33</v>
      </c>
      <c r="AX525" s="14" t="s">
        <v>72</v>
      </c>
      <c r="AY525" s="245" t="s">
        <v>129</v>
      </c>
    </row>
    <row r="526" s="13" customFormat="1">
      <c r="A526" s="13"/>
      <c r="B526" s="224"/>
      <c r="C526" s="225"/>
      <c r="D526" s="226" t="s">
        <v>140</v>
      </c>
      <c r="E526" s="227" t="s">
        <v>19</v>
      </c>
      <c r="F526" s="228" t="s">
        <v>227</v>
      </c>
      <c r="G526" s="225"/>
      <c r="H526" s="227" t="s">
        <v>19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140</v>
      </c>
      <c r="AU526" s="234" t="s">
        <v>83</v>
      </c>
      <c r="AV526" s="13" t="s">
        <v>80</v>
      </c>
      <c r="AW526" s="13" t="s">
        <v>33</v>
      </c>
      <c r="AX526" s="13" t="s">
        <v>72</v>
      </c>
      <c r="AY526" s="234" t="s">
        <v>129</v>
      </c>
    </row>
    <row r="527" s="14" customFormat="1">
      <c r="A527" s="14"/>
      <c r="B527" s="235"/>
      <c r="C527" s="236"/>
      <c r="D527" s="226" t="s">
        <v>140</v>
      </c>
      <c r="E527" s="237" t="s">
        <v>19</v>
      </c>
      <c r="F527" s="238" t="s">
        <v>734</v>
      </c>
      <c r="G527" s="236"/>
      <c r="H527" s="239">
        <v>887.29999999999995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140</v>
      </c>
      <c r="AU527" s="245" t="s">
        <v>83</v>
      </c>
      <c r="AV527" s="14" t="s">
        <v>83</v>
      </c>
      <c r="AW527" s="14" t="s">
        <v>33</v>
      </c>
      <c r="AX527" s="14" t="s">
        <v>72</v>
      </c>
      <c r="AY527" s="245" t="s">
        <v>129</v>
      </c>
    </row>
    <row r="528" s="14" customFormat="1">
      <c r="A528" s="14"/>
      <c r="B528" s="235"/>
      <c r="C528" s="236"/>
      <c r="D528" s="226" t="s">
        <v>140</v>
      </c>
      <c r="E528" s="237" t="s">
        <v>19</v>
      </c>
      <c r="F528" s="238" t="s">
        <v>735</v>
      </c>
      <c r="G528" s="236"/>
      <c r="H528" s="239">
        <v>110.2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140</v>
      </c>
      <c r="AU528" s="245" t="s">
        <v>83</v>
      </c>
      <c r="AV528" s="14" t="s">
        <v>83</v>
      </c>
      <c r="AW528" s="14" t="s">
        <v>33</v>
      </c>
      <c r="AX528" s="14" t="s">
        <v>72</v>
      </c>
      <c r="AY528" s="245" t="s">
        <v>129</v>
      </c>
    </row>
    <row r="529" s="15" customFormat="1">
      <c r="A529" s="15"/>
      <c r="B529" s="246"/>
      <c r="C529" s="247"/>
      <c r="D529" s="226" t="s">
        <v>140</v>
      </c>
      <c r="E529" s="248" t="s">
        <v>19</v>
      </c>
      <c r="F529" s="249" t="s">
        <v>156</v>
      </c>
      <c r="G529" s="247"/>
      <c r="H529" s="250">
        <v>1129.3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6" t="s">
        <v>140</v>
      </c>
      <c r="AU529" s="256" t="s">
        <v>83</v>
      </c>
      <c r="AV529" s="15" t="s">
        <v>136</v>
      </c>
      <c r="AW529" s="15" t="s">
        <v>33</v>
      </c>
      <c r="AX529" s="15" t="s">
        <v>80</v>
      </c>
      <c r="AY529" s="256" t="s">
        <v>129</v>
      </c>
    </row>
    <row r="530" s="2" customFormat="1" ht="24.15" customHeight="1">
      <c r="A530" s="40"/>
      <c r="B530" s="41"/>
      <c r="C530" s="206" t="s">
        <v>736</v>
      </c>
      <c r="D530" s="206" t="s">
        <v>131</v>
      </c>
      <c r="E530" s="207" t="s">
        <v>737</v>
      </c>
      <c r="F530" s="208" t="s">
        <v>738</v>
      </c>
      <c r="G530" s="209" t="s">
        <v>247</v>
      </c>
      <c r="H530" s="210">
        <v>52.5</v>
      </c>
      <c r="I530" s="211"/>
      <c r="J530" s="212">
        <f>ROUND(I530*H530,2)</f>
        <v>0</v>
      </c>
      <c r="K530" s="208" t="s">
        <v>135</v>
      </c>
      <c r="L530" s="46"/>
      <c r="M530" s="213" t="s">
        <v>19</v>
      </c>
      <c r="N530" s="214" t="s">
        <v>43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136</v>
      </c>
      <c r="AT530" s="217" t="s">
        <v>131</v>
      </c>
      <c r="AU530" s="217" t="s">
        <v>83</v>
      </c>
      <c r="AY530" s="19" t="s">
        <v>129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80</v>
      </c>
      <c r="BK530" s="218">
        <f>ROUND(I530*H530,2)</f>
        <v>0</v>
      </c>
      <c r="BL530" s="19" t="s">
        <v>136</v>
      </c>
      <c r="BM530" s="217" t="s">
        <v>739</v>
      </c>
    </row>
    <row r="531" s="2" customFormat="1">
      <c r="A531" s="40"/>
      <c r="B531" s="41"/>
      <c r="C531" s="42"/>
      <c r="D531" s="219" t="s">
        <v>138</v>
      </c>
      <c r="E531" s="42"/>
      <c r="F531" s="220" t="s">
        <v>740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138</v>
      </c>
      <c r="AU531" s="19" t="s">
        <v>83</v>
      </c>
    </row>
    <row r="532" s="14" customFormat="1">
      <c r="A532" s="14"/>
      <c r="B532" s="235"/>
      <c r="C532" s="236"/>
      <c r="D532" s="226" t="s">
        <v>140</v>
      </c>
      <c r="E532" s="237" t="s">
        <v>19</v>
      </c>
      <c r="F532" s="238" t="s">
        <v>722</v>
      </c>
      <c r="G532" s="236"/>
      <c r="H532" s="239">
        <v>46.700000000000003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140</v>
      </c>
      <c r="AU532" s="245" t="s">
        <v>83</v>
      </c>
      <c r="AV532" s="14" t="s">
        <v>83</v>
      </c>
      <c r="AW532" s="14" t="s">
        <v>33</v>
      </c>
      <c r="AX532" s="14" t="s">
        <v>72</v>
      </c>
      <c r="AY532" s="245" t="s">
        <v>129</v>
      </c>
    </row>
    <row r="533" s="14" customFormat="1">
      <c r="A533" s="14"/>
      <c r="B533" s="235"/>
      <c r="C533" s="236"/>
      <c r="D533" s="226" t="s">
        <v>140</v>
      </c>
      <c r="E533" s="237" t="s">
        <v>19</v>
      </c>
      <c r="F533" s="238" t="s">
        <v>723</v>
      </c>
      <c r="G533" s="236"/>
      <c r="H533" s="239">
        <v>5.7999999999999998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140</v>
      </c>
      <c r="AU533" s="245" t="s">
        <v>83</v>
      </c>
      <c r="AV533" s="14" t="s">
        <v>83</v>
      </c>
      <c r="AW533" s="14" t="s">
        <v>33</v>
      </c>
      <c r="AX533" s="14" t="s">
        <v>72</v>
      </c>
      <c r="AY533" s="245" t="s">
        <v>129</v>
      </c>
    </row>
    <row r="534" s="15" customFormat="1">
      <c r="A534" s="15"/>
      <c r="B534" s="246"/>
      <c r="C534" s="247"/>
      <c r="D534" s="226" t="s">
        <v>140</v>
      </c>
      <c r="E534" s="248" t="s">
        <v>19</v>
      </c>
      <c r="F534" s="249" t="s">
        <v>156</v>
      </c>
      <c r="G534" s="247"/>
      <c r="H534" s="250">
        <v>52.5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6" t="s">
        <v>140</v>
      </c>
      <c r="AU534" s="256" t="s">
        <v>83</v>
      </c>
      <c r="AV534" s="15" t="s">
        <v>136</v>
      </c>
      <c r="AW534" s="15" t="s">
        <v>33</v>
      </c>
      <c r="AX534" s="15" t="s">
        <v>80</v>
      </c>
      <c r="AY534" s="256" t="s">
        <v>129</v>
      </c>
    </row>
    <row r="535" s="2" customFormat="1" ht="24.15" customHeight="1">
      <c r="A535" s="40"/>
      <c r="B535" s="41"/>
      <c r="C535" s="206" t="s">
        <v>741</v>
      </c>
      <c r="D535" s="206" t="s">
        <v>131</v>
      </c>
      <c r="E535" s="207" t="s">
        <v>742</v>
      </c>
      <c r="F535" s="208" t="s">
        <v>252</v>
      </c>
      <c r="G535" s="209" t="s">
        <v>247</v>
      </c>
      <c r="H535" s="210">
        <v>3539.0999999999999</v>
      </c>
      <c r="I535" s="211"/>
      <c r="J535" s="212">
        <f>ROUND(I535*H535,2)</f>
        <v>0</v>
      </c>
      <c r="K535" s="208" t="s">
        <v>135</v>
      </c>
      <c r="L535" s="46"/>
      <c r="M535" s="213" t="s">
        <v>19</v>
      </c>
      <c r="N535" s="214" t="s">
        <v>43</v>
      </c>
      <c r="O535" s="86"/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136</v>
      </c>
      <c r="AT535" s="217" t="s">
        <v>131</v>
      </c>
      <c r="AU535" s="217" t="s">
        <v>83</v>
      </c>
      <c r="AY535" s="19" t="s">
        <v>129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80</v>
      </c>
      <c r="BK535" s="218">
        <f>ROUND(I535*H535,2)</f>
        <v>0</v>
      </c>
      <c r="BL535" s="19" t="s">
        <v>136</v>
      </c>
      <c r="BM535" s="217" t="s">
        <v>743</v>
      </c>
    </row>
    <row r="536" s="2" customFormat="1">
      <c r="A536" s="40"/>
      <c r="B536" s="41"/>
      <c r="C536" s="42"/>
      <c r="D536" s="219" t="s">
        <v>138</v>
      </c>
      <c r="E536" s="42"/>
      <c r="F536" s="220" t="s">
        <v>744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138</v>
      </c>
      <c r="AU536" s="19" t="s">
        <v>83</v>
      </c>
    </row>
    <row r="537" s="14" customFormat="1">
      <c r="A537" s="14"/>
      <c r="B537" s="235"/>
      <c r="C537" s="236"/>
      <c r="D537" s="226" t="s">
        <v>140</v>
      </c>
      <c r="E537" s="237" t="s">
        <v>19</v>
      </c>
      <c r="F537" s="238" t="s">
        <v>694</v>
      </c>
      <c r="G537" s="236"/>
      <c r="H537" s="239">
        <v>3468.9000000000001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140</v>
      </c>
      <c r="AU537" s="245" t="s">
        <v>83</v>
      </c>
      <c r="AV537" s="14" t="s">
        <v>83</v>
      </c>
      <c r="AW537" s="14" t="s">
        <v>33</v>
      </c>
      <c r="AX537" s="14" t="s">
        <v>72</v>
      </c>
      <c r="AY537" s="245" t="s">
        <v>129</v>
      </c>
    </row>
    <row r="538" s="14" customFormat="1">
      <c r="A538" s="14"/>
      <c r="B538" s="235"/>
      <c r="C538" s="236"/>
      <c r="D538" s="226" t="s">
        <v>140</v>
      </c>
      <c r="E538" s="237" t="s">
        <v>19</v>
      </c>
      <c r="F538" s="238" t="s">
        <v>695</v>
      </c>
      <c r="G538" s="236"/>
      <c r="H538" s="239">
        <v>70.200000000000003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140</v>
      </c>
      <c r="AU538" s="245" t="s">
        <v>83</v>
      </c>
      <c r="AV538" s="14" t="s">
        <v>83</v>
      </c>
      <c r="AW538" s="14" t="s">
        <v>33</v>
      </c>
      <c r="AX538" s="14" t="s">
        <v>72</v>
      </c>
      <c r="AY538" s="245" t="s">
        <v>129</v>
      </c>
    </row>
    <row r="539" s="15" customFormat="1">
      <c r="A539" s="15"/>
      <c r="B539" s="246"/>
      <c r="C539" s="247"/>
      <c r="D539" s="226" t="s">
        <v>140</v>
      </c>
      <c r="E539" s="248" t="s">
        <v>19</v>
      </c>
      <c r="F539" s="249" t="s">
        <v>156</v>
      </c>
      <c r="G539" s="247"/>
      <c r="H539" s="250">
        <v>3539.0999999999999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6" t="s">
        <v>140</v>
      </c>
      <c r="AU539" s="256" t="s">
        <v>83</v>
      </c>
      <c r="AV539" s="15" t="s">
        <v>136</v>
      </c>
      <c r="AW539" s="15" t="s">
        <v>33</v>
      </c>
      <c r="AX539" s="15" t="s">
        <v>80</v>
      </c>
      <c r="AY539" s="256" t="s">
        <v>129</v>
      </c>
    </row>
    <row r="540" s="2" customFormat="1" ht="24.15" customHeight="1">
      <c r="A540" s="40"/>
      <c r="B540" s="41"/>
      <c r="C540" s="206" t="s">
        <v>745</v>
      </c>
      <c r="D540" s="206" t="s">
        <v>131</v>
      </c>
      <c r="E540" s="207" t="s">
        <v>746</v>
      </c>
      <c r="F540" s="208" t="s">
        <v>747</v>
      </c>
      <c r="G540" s="209" t="s">
        <v>247</v>
      </c>
      <c r="H540" s="210">
        <v>1230.9000000000001</v>
      </c>
      <c r="I540" s="211"/>
      <c r="J540" s="212">
        <f>ROUND(I540*H540,2)</f>
        <v>0</v>
      </c>
      <c r="K540" s="208" t="s">
        <v>135</v>
      </c>
      <c r="L540" s="46"/>
      <c r="M540" s="213" t="s">
        <v>19</v>
      </c>
      <c r="N540" s="214" t="s">
        <v>43</v>
      </c>
      <c r="O540" s="86"/>
      <c r="P540" s="215">
        <f>O540*H540</f>
        <v>0</v>
      </c>
      <c r="Q540" s="215">
        <v>0</v>
      </c>
      <c r="R540" s="215">
        <f>Q540*H540</f>
        <v>0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136</v>
      </c>
      <c r="AT540" s="217" t="s">
        <v>131</v>
      </c>
      <c r="AU540" s="217" t="s">
        <v>83</v>
      </c>
      <c r="AY540" s="19" t="s">
        <v>129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80</v>
      </c>
      <c r="BK540" s="218">
        <f>ROUND(I540*H540,2)</f>
        <v>0</v>
      </c>
      <c r="BL540" s="19" t="s">
        <v>136</v>
      </c>
      <c r="BM540" s="217" t="s">
        <v>748</v>
      </c>
    </row>
    <row r="541" s="2" customFormat="1">
      <c r="A541" s="40"/>
      <c r="B541" s="41"/>
      <c r="C541" s="42"/>
      <c r="D541" s="219" t="s">
        <v>138</v>
      </c>
      <c r="E541" s="42"/>
      <c r="F541" s="220" t="s">
        <v>749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138</v>
      </c>
      <c r="AU541" s="19" t="s">
        <v>83</v>
      </c>
    </row>
    <row r="542" s="14" customFormat="1">
      <c r="A542" s="14"/>
      <c r="B542" s="235"/>
      <c r="C542" s="236"/>
      <c r="D542" s="226" t="s">
        <v>140</v>
      </c>
      <c r="E542" s="237" t="s">
        <v>19</v>
      </c>
      <c r="F542" s="238" t="s">
        <v>708</v>
      </c>
      <c r="G542" s="236"/>
      <c r="H542" s="239">
        <v>1230.9000000000001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140</v>
      </c>
      <c r="AU542" s="245" t="s">
        <v>83</v>
      </c>
      <c r="AV542" s="14" t="s">
        <v>83</v>
      </c>
      <c r="AW542" s="14" t="s">
        <v>33</v>
      </c>
      <c r="AX542" s="14" t="s">
        <v>80</v>
      </c>
      <c r="AY542" s="245" t="s">
        <v>129</v>
      </c>
    </row>
    <row r="543" s="12" customFormat="1" ht="22.8" customHeight="1">
      <c r="A543" s="12"/>
      <c r="B543" s="190"/>
      <c r="C543" s="191"/>
      <c r="D543" s="192" t="s">
        <v>71</v>
      </c>
      <c r="E543" s="204" t="s">
        <v>750</v>
      </c>
      <c r="F543" s="204" t="s">
        <v>751</v>
      </c>
      <c r="G543" s="191"/>
      <c r="H543" s="191"/>
      <c r="I543" s="194"/>
      <c r="J543" s="205">
        <f>BK543</f>
        <v>0</v>
      </c>
      <c r="K543" s="191"/>
      <c r="L543" s="196"/>
      <c r="M543" s="197"/>
      <c r="N543" s="198"/>
      <c r="O543" s="198"/>
      <c r="P543" s="199">
        <f>SUM(P544:P545)</f>
        <v>0</v>
      </c>
      <c r="Q543" s="198"/>
      <c r="R543" s="199">
        <f>SUM(R544:R545)</f>
        <v>0</v>
      </c>
      <c r="S543" s="198"/>
      <c r="T543" s="200">
        <f>SUM(T544:T545)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1" t="s">
        <v>80</v>
      </c>
      <c r="AT543" s="202" t="s">
        <v>71</v>
      </c>
      <c r="AU543" s="202" t="s">
        <v>80</v>
      </c>
      <c r="AY543" s="201" t="s">
        <v>129</v>
      </c>
      <c r="BK543" s="203">
        <f>SUM(BK544:BK545)</f>
        <v>0</v>
      </c>
    </row>
    <row r="544" s="2" customFormat="1" ht="24.15" customHeight="1">
      <c r="A544" s="40"/>
      <c r="B544" s="41"/>
      <c r="C544" s="206" t="s">
        <v>752</v>
      </c>
      <c r="D544" s="206" t="s">
        <v>131</v>
      </c>
      <c r="E544" s="207" t="s">
        <v>753</v>
      </c>
      <c r="F544" s="208" t="s">
        <v>754</v>
      </c>
      <c r="G544" s="209" t="s">
        <v>247</v>
      </c>
      <c r="H544" s="210">
        <v>1756.115</v>
      </c>
      <c r="I544" s="211"/>
      <c r="J544" s="212">
        <f>ROUND(I544*H544,2)</f>
        <v>0</v>
      </c>
      <c r="K544" s="208" t="s">
        <v>135</v>
      </c>
      <c r="L544" s="46"/>
      <c r="M544" s="213" t="s">
        <v>19</v>
      </c>
      <c r="N544" s="214" t="s">
        <v>43</v>
      </c>
      <c r="O544" s="86"/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136</v>
      </c>
      <c r="AT544" s="217" t="s">
        <v>131</v>
      </c>
      <c r="AU544" s="217" t="s">
        <v>83</v>
      </c>
      <c r="AY544" s="19" t="s">
        <v>129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136</v>
      </c>
      <c r="BM544" s="217" t="s">
        <v>755</v>
      </c>
    </row>
    <row r="545" s="2" customFormat="1">
      <c r="A545" s="40"/>
      <c r="B545" s="41"/>
      <c r="C545" s="42"/>
      <c r="D545" s="219" t="s">
        <v>138</v>
      </c>
      <c r="E545" s="42"/>
      <c r="F545" s="220" t="s">
        <v>756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138</v>
      </c>
      <c r="AU545" s="19" t="s">
        <v>83</v>
      </c>
    </row>
    <row r="546" s="12" customFormat="1" ht="25.92" customHeight="1">
      <c r="A546" s="12"/>
      <c r="B546" s="190"/>
      <c r="C546" s="191"/>
      <c r="D546" s="192" t="s">
        <v>71</v>
      </c>
      <c r="E546" s="193" t="s">
        <v>757</v>
      </c>
      <c r="F546" s="193" t="s">
        <v>758</v>
      </c>
      <c r="G546" s="191"/>
      <c r="H546" s="191"/>
      <c r="I546" s="194"/>
      <c r="J546" s="195">
        <f>BK546</f>
        <v>0</v>
      </c>
      <c r="K546" s="191"/>
      <c r="L546" s="196"/>
      <c r="M546" s="197"/>
      <c r="N546" s="198"/>
      <c r="O546" s="198"/>
      <c r="P546" s="199">
        <f>P547+P560+P572+P576+P580</f>
        <v>0</v>
      </c>
      <c r="Q546" s="198"/>
      <c r="R546" s="199">
        <f>R547+R560+R572+R576+R580</f>
        <v>0</v>
      </c>
      <c r="S546" s="198"/>
      <c r="T546" s="200">
        <f>T547+T560+T572+T576+T580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01" t="s">
        <v>163</v>
      </c>
      <c r="AT546" s="202" t="s">
        <v>71</v>
      </c>
      <c r="AU546" s="202" t="s">
        <v>72</v>
      </c>
      <c r="AY546" s="201" t="s">
        <v>129</v>
      </c>
      <c r="BK546" s="203">
        <f>BK547+BK560+BK572+BK576+BK580</f>
        <v>0</v>
      </c>
    </row>
    <row r="547" s="12" customFormat="1" ht="22.8" customHeight="1">
      <c r="A547" s="12"/>
      <c r="B547" s="190"/>
      <c r="C547" s="191"/>
      <c r="D547" s="192" t="s">
        <v>71</v>
      </c>
      <c r="E547" s="204" t="s">
        <v>759</v>
      </c>
      <c r="F547" s="204" t="s">
        <v>760</v>
      </c>
      <c r="G547" s="191"/>
      <c r="H547" s="191"/>
      <c r="I547" s="194"/>
      <c r="J547" s="205">
        <f>BK547</f>
        <v>0</v>
      </c>
      <c r="K547" s="191"/>
      <c r="L547" s="196"/>
      <c r="M547" s="197"/>
      <c r="N547" s="198"/>
      <c r="O547" s="198"/>
      <c r="P547" s="199">
        <f>SUM(P548:P559)</f>
        <v>0</v>
      </c>
      <c r="Q547" s="198"/>
      <c r="R547" s="199">
        <f>SUM(R548:R559)</f>
        <v>0</v>
      </c>
      <c r="S547" s="198"/>
      <c r="T547" s="200">
        <f>SUM(T548:T559)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01" t="s">
        <v>163</v>
      </c>
      <c r="AT547" s="202" t="s">
        <v>71</v>
      </c>
      <c r="AU547" s="202" t="s">
        <v>80</v>
      </c>
      <c r="AY547" s="201" t="s">
        <v>129</v>
      </c>
      <c r="BK547" s="203">
        <f>SUM(BK548:BK559)</f>
        <v>0</v>
      </c>
    </row>
    <row r="548" s="2" customFormat="1" ht="24.15" customHeight="1">
      <c r="A548" s="40"/>
      <c r="B548" s="41"/>
      <c r="C548" s="206" t="s">
        <v>761</v>
      </c>
      <c r="D548" s="206" t="s">
        <v>131</v>
      </c>
      <c r="E548" s="207" t="s">
        <v>762</v>
      </c>
      <c r="F548" s="208" t="s">
        <v>763</v>
      </c>
      <c r="G548" s="209" t="s">
        <v>764</v>
      </c>
      <c r="H548" s="210">
        <v>1</v>
      </c>
      <c r="I548" s="211"/>
      <c r="J548" s="212">
        <f>ROUND(I548*H548,2)</f>
        <v>0</v>
      </c>
      <c r="K548" s="208" t="s">
        <v>135</v>
      </c>
      <c r="L548" s="46"/>
      <c r="M548" s="213" t="s">
        <v>19</v>
      </c>
      <c r="N548" s="214" t="s">
        <v>43</v>
      </c>
      <c r="O548" s="86"/>
      <c r="P548" s="215">
        <f>O548*H548</f>
        <v>0</v>
      </c>
      <c r="Q548" s="215">
        <v>0</v>
      </c>
      <c r="R548" s="215">
        <f>Q548*H548</f>
        <v>0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765</v>
      </c>
      <c r="AT548" s="217" t="s">
        <v>131</v>
      </c>
      <c r="AU548" s="217" t="s">
        <v>83</v>
      </c>
      <c r="AY548" s="19" t="s">
        <v>129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80</v>
      </c>
      <c r="BK548" s="218">
        <f>ROUND(I548*H548,2)</f>
        <v>0</v>
      </c>
      <c r="BL548" s="19" t="s">
        <v>765</v>
      </c>
      <c r="BM548" s="217" t="s">
        <v>766</v>
      </c>
    </row>
    <row r="549" s="2" customFormat="1">
      <c r="A549" s="40"/>
      <c r="B549" s="41"/>
      <c r="C549" s="42"/>
      <c r="D549" s="219" t="s">
        <v>138</v>
      </c>
      <c r="E549" s="42"/>
      <c r="F549" s="220" t="s">
        <v>767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138</v>
      </c>
      <c r="AU549" s="19" t="s">
        <v>83</v>
      </c>
    </row>
    <row r="550" s="14" customFormat="1">
      <c r="A550" s="14"/>
      <c r="B550" s="235"/>
      <c r="C550" s="236"/>
      <c r="D550" s="226" t="s">
        <v>140</v>
      </c>
      <c r="E550" s="237" t="s">
        <v>19</v>
      </c>
      <c r="F550" s="238" t="s">
        <v>768</v>
      </c>
      <c r="G550" s="236"/>
      <c r="H550" s="239">
        <v>1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5" t="s">
        <v>140</v>
      </c>
      <c r="AU550" s="245" t="s">
        <v>83</v>
      </c>
      <c r="AV550" s="14" t="s">
        <v>83</v>
      </c>
      <c r="AW550" s="14" t="s">
        <v>33</v>
      </c>
      <c r="AX550" s="14" t="s">
        <v>80</v>
      </c>
      <c r="AY550" s="245" t="s">
        <v>129</v>
      </c>
    </row>
    <row r="551" s="2" customFormat="1" ht="24.15" customHeight="1">
      <c r="A551" s="40"/>
      <c r="B551" s="41"/>
      <c r="C551" s="206" t="s">
        <v>769</v>
      </c>
      <c r="D551" s="206" t="s">
        <v>131</v>
      </c>
      <c r="E551" s="207" t="s">
        <v>770</v>
      </c>
      <c r="F551" s="208" t="s">
        <v>771</v>
      </c>
      <c r="G551" s="209" t="s">
        <v>764</v>
      </c>
      <c r="H551" s="210">
        <v>1</v>
      </c>
      <c r="I551" s="211"/>
      <c r="J551" s="212">
        <f>ROUND(I551*H551,2)</f>
        <v>0</v>
      </c>
      <c r="K551" s="208" t="s">
        <v>135</v>
      </c>
      <c r="L551" s="46"/>
      <c r="M551" s="213" t="s">
        <v>19</v>
      </c>
      <c r="N551" s="214" t="s">
        <v>43</v>
      </c>
      <c r="O551" s="86"/>
      <c r="P551" s="215">
        <f>O551*H551</f>
        <v>0</v>
      </c>
      <c r="Q551" s="215">
        <v>0</v>
      </c>
      <c r="R551" s="215">
        <f>Q551*H551</f>
        <v>0</v>
      </c>
      <c r="S551" s="215">
        <v>0</v>
      </c>
      <c r="T551" s="216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7" t="s">
        <v>765</v>
      </c>
      <c r="AT551" s="217" t="s">
        <v>131</v>
      </c>
      <c r="AU551" s="217" t="s">
        <v>83</v>
      </c>
      <c r="AY551" s="19" t="s">
        <v>129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9" t="s">
        <v>80</v>
      </c>
      <c r="BK551" s="218">
        <f>ROUND(I551*H551,2)</f>
        <v>0</v>
      </c>
      <c r="BL551" s="19" t="s">
        <v>765</v>
      </c>
      <c r="BM551" s="217" t="s">
        <v>772</v>
      </c>
    </row>
    <row r="552" s="2" customFormat="1">
      <c r="A552" s="40"/>
      <c r="B552" s="41"/>
      <c r="C552" s="42"/>
      <c r="D552" s="219" t="s">
        <v>138</v>
      </c>
      <c r="E552" s="42"/>
      <c r="F552" s="220" t="s">
        <v>773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138</v>
      </c>
      <c r="AU552" s="19" t="s">
        <v>83</v>
      </c>
    </row>
    <row r="553" s="14" customFormat="1">
      <c r="A553" s="14"/>
      <c r="B553" s="235"/>
      <c r="C553" s="236"/>
      <c r="D553" s="226" t="s">
        <v>140</v>
      </c>
      <c r="E553" s="237" t="s">
        <v>19</v>
      </c>
      <c r="F553" s="238" t="s">
        <v>774</v>
      </c>
      <c r="G553" s="236"/>
      <c r="H553" s="239">
        <v>1</v>
      </c>
      <c r="I553" s="240"/>
      <c r="J553" s="236"/>
      <c r="K553" s="236"/>
      <c r="L553" s="241"/>
      <c r="M553" s="242"/>
      <c r="N553" s="243"/>
      <c r="O553" s="243"/>
      <c r="P553" s="243"/>
      <c r="Q553" s="243"/>
      <c r="R553" s="243"/>
      <c r="S553" s="243"/>
      <c r="T553" s="24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5" t="s">
        <v>140</v>
      </c>
      <c r="AU553" s="245" t="s">
        <v>83</v>
      </c>
      <c r="AV553" s="14" t="s">
        <v>83</v>
      </c>
      <c r="AW553" s="14" t="s">
        <v>33</v>
      </c>
      <c r="AX553" s="14" t="s">
        <v>80</v>
      </c>
      <c r="AY553" s="245" t="s">
        <v>129</v>
      </c>
    </row>
    <row r="554" s="2" customFormat="1" ht="24.15" customHeight="1">
      <c r="A554" s="40"/>
      <c r="B554" s="41"/>
      <c r="C554" s="206" t="s">
        <v>775</v>
      </c>
      <c r="D554" s="206" t="s">
        <v>131</v>
      </c>
      <c r="E554" s="207" t="s">
        <v>776</v>
      </c>
      <c r="F554" s="208" t="s">
        <v>777</v>
      </c>
      <c r="G554" s="209" t="s">
        <v>764</v>
      </c>
      <c r="H554" s="210">
        <v>1</v>
      </c>
      <c r="I554" s="211"/>
      <c r="J554" s="212">
        <f>ROUND(I554*H554,2)</f>
        <v>0</v>
      </c>
      <c r="K554" s="208" t="s">
        <v>135</v>
      </c>
      <c r="L554" s="46"/>
      <c r="M554" s="213" t="s">
        <v>19</v>
      </c>
      <c r="N554" s="214" t="s">
        <v>43</v>
      </c>
      <c r="O554" s="86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765</v>
      </c>
      <c r="AT554" s="217" t="s">
        <v>131</v>
      </c>
      <c r="AU554" s="217" t="s">
        <v>83</v>
      </c>
      <c r="AY554" s="19" t="s">
        <v>129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80</v>
      </c>
      <c r="BK554" s="218">
        <f>ROUND(I554*H554,2)</f>
        <v>0</v>
      </c>
      <c r="BL554" s="19" t="s">
        <v>765</v>
      </c>
      <c r="BM554" s="217" t="s">
        <v>778</v>
      </c>
    </row>
    <row r="555" s="2" customFormat="1">
      <c r="A555" s="40"/>
      <c r="B555" s="41"/>
      <c r="C555" s="42"/>
      <c r="D555" s="219" t="s">
        <v>138</v>
      </c>
      <c r="E555" s="42"/>
      <c r="F555" s="220" t="s">
        <v>779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138</v>
      </c>
      <c r="AU555" s="19" t="s">
        <v>83</v>
      </c>
    </row>
    <row r="556" s="14" customFormat="1">
      <c r="A556" s="14"/>
      <c r="B556" s="235"/>
      <c r="C556" s="236"/>
      <c r="D556" s="226" t="s">
        <v>140</v>
      </c>
      <c r="E556" s="237" t="s">
        <v>19</v>
      </c>
      <c r="F556" s="238" t="s">
        <v>780</v>
      </c>
      <c r="G556" s="236"/>
      <c r="H556" s="239">
        <v>1</v>
      </c>
      <c r="I556" s="240"/>
      <c r="J556" s="236"/>
      <c r="K556" s="236"/>
      <c r="L556" s="241"/>
      <c r="M556" s="242"/>
      <c r="N556" s="243"/>
      <c r="O556" s="243"/>
      <c r="P556" s="243"/>
      <c r="Q556" s="243"/>
      <c r="R556" s="243"/>
      <c r="S556" s="243"/>
      <c r="T556" s="24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140</v>
      </c>
      <c r="AU556" s="245" t="s">
        <v>83</v>
      </c>
      <c r="AV556" s="14" t="s">
        <v>83</v>
      </c>
      <c r="AW556" s="14" t="s">
        <v>33</v>
      </c>
      <c r="AX556" s="14" t="s">
        <v>80</v>
      </c>
      <c r="AY556" s="245" t="s">
        <v>129</v>
      </c>
    </row>
    <row r="557" s="2" customFormat="1" ht="16.5" customHeight="1">
      <c r="A557" s="40"/>
      <c r="B557" s="41"/>
      <c r="C557" s="206" t="s">
        <v>781</v>
      </c>
      <c r="D557" s="206" t="s">
        <v>131</v>
      </c>
      <c r="E557" s="207" t="s">
        <v>782</v>
      </c>
      <c r="F557" s="208" t="s">
        <v>783</v>
      </c>
      <c r="G557" s="209" t="s">
        <v>323</v>
      </c>
      <c r="H557" s="210">
        <v>4</v>
      </c>
      <c r="I557" s="211"/>
      <c r="J557" s="212">
        <f>ROUND(I557*H557,2)</f>
        <v>0</v>
      </c>
      <c r="K557" s="208" t="s">
        <v>135</v>
      </c>
      <c r="L557" s="46"/>
      <c r="M557" s="213" t="s">
        <v>19</v>
      </c>
      <c r="N557" s="214" t="s">
        <v>43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765</v>
      </c>
      <c r="AT557" s="217" t="s">
        <v>131</v>
      </c>
      <c r="AU557" s="217" t="s">
        <v>83</v>
      </c>
      <c r="AY557" s="19" t="s">
        <v>129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80</v>
      </c>
      <c r="BK557" s="218">
        <f>ROUND(I557*H557,2)</f>
        <v>0</v>
      </c>
      <c r="BL557" s="19" t="s">
        <v>765</v>
      </c>
      <c r="BM557" s="217" t="s">
        <v>784</v>
      </c>
    </row>
    <row r="558" s="2" customFormat="1">
      <c r="A558" s="40"/>
      <c r="B558" s="41"/>
      <c r="C558" s="42"/>
      <c r="D558" s="219" t="s">
        <v>138</v>
      </c>
      <c r="E558" s="42"/>
      <c r="F558" s="220" t="s">
        <v>785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138</v>
      </c>
      <c r="AU558" s="19" t="s">
        <v>83</v>
      </c>
    </row>
    <row r="559" s="14" customFormat="1">
      <c r="A559" s="14"/>
      <c r="B559" s="235"/>
      <c r="C559" s="236"/>
      <c r="D559" s="226" t="s">
        <v>140</v>
      </c>
      <c r="E559" s="237" t="s">
        <v>19</v>
      </c>
      <c r="F559" s="238" t="s">
        <v>786</v>
      </c>
      <c r="G559" s="236"/>
      <c r="H559" s="239">
        <v>4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140</v>
      </c>
      <c r="AU559" s="245" t="s">
        <v>83</v>
      </c>
      <c r="AV559" s="14" t="s">
        <v>83</v>
      </c>
      <c r="AW559" s="14" t="s">
        <v>33</v>
      </c>
      <c r="AX559" s="14" t="s">
        <v>80</v>
      </c>
      <c r="AY559" s="245" t="s">
        <v>129</v>
      </c>
    </row>
    <row r="560" s="12" customFormat="1" ht="22.8" customHeight="1">
      <c r="A560" s="12"/>
      <c r="B560" s="190"/>
      <c r="C560" s="191"/>
      <c r="D560" s="192" t="s">
        <v>71</v>
      </c>
      <c r="E560" s="204" t="s">
        <v>787</v>
      </c>
      <c r="F560" s="204" t="s">
        <v>788</v>
      </c>
      <c r="G560" s="191"/>
      <c r="H560" s="191"/>
      <c r="I560" s="194"/>
      <c r="J560" s="205">
        <f>BK560</f>
        <v>0</v>
      </c>
      <c r="K560" s="191"/>
      <c r="L560" s="196"/>
      <c r="M560" s="197"/>
      <c r="N560" s="198"/>
      <c r="O560" s="198"/>
      <c r="P560" s="199">
        <f>SUM(P561:P571)</f>
        <v>0</v>
      </c>
      <c r="Q560" s="198"/>
      <c r="R560" s="199">
        <f>SUM(R561:R571)</f>
        <v>0</v>
      </c>
      <c r="S560" s="198"/>
      <c r="T560" s="200">
        <f>SUM(T561:T571)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1" t="s">
        <v>163</v>
      </c>
      <c r="AT560" s="202" t="s">
        <v>71</v>
      </c>
      <c r="AU560" s="202" t="s">
        <v>80</v>
      </c>
      <c r="AY560" s="201" t="s">
        <v>129</v>
      </c>
      <c r="BK560" s="203">
        <f>SUM(BK561:BK571)</f>
        <v>0</v>
      </c>
    </row>
    <row r="561" s="2" customFormat="1" ht="16.5" customHeight="1">
      <c r="A561" s="40"/>
      <c r="B561" s="41"/>
      <c r="C561" s="206" t="s">
        <v>789</v>
      </c>
      <c r="D561" s="206" t="s">
        <v>131</v>
      </c>
      <c r="E561" s="207" t="s">
        <v>790</v>
      </c>
      <c r="F561" s="208" t="s">
        <v>791</v>
      </c>
      <c r="G561" s="209" t="s">
        <v>323</v>
      </c>
      <c r="H561" s="210">
        <v>2</v>
      </c>
      <c r="I561" s="211"/>
      <c r="J561" s="212">
        <f>ROUND(I561*H561,2)</f>
        <v>0</v>
      </c>
      <c r="K561" s="208" t="s">
        <v>135</v>
      </c>
      <c r="L561" s="46"/>
      <c r="M561" s="213" t="s">
        <v>19</v>
      </c>
      <c r="N561" s="214" t="s">
        <v>43</v>
      </c>
      <c r="O561" s="86"/>
      <c r="P561" s="215">
        <f>O561*H561</f>
        <v>0</v>
      </c>
      <c r="Q561" s="215">
        <v>0</v>
      </c>
      <c r="R561" s="215">
        <f>Q561*H561</f>
        <v>0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765</v>
      </c>
      <c r="AT561" s="217" t="s">
        <v>131</v>
      </c>
      <c r="AU561" s="217" t="s">
        <v>83</v>
      </c>
      <c r="AY561" s="19" t="s">
        <v>129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80</v>
      </c>
      <c r="BK561" s="218">
        <f>ROUND(I561*H561,2)</f>
        <v>0</v>
      </c>
      <c r="BL561" s="19" t="s">
        <v>765</v>
      </c>
      <c r="BM561" s="217" t="s">
        <v>792</v>
      </c>
    </row>
    <row r="562" s="2" customFormat="1">
      <c r="A562" s="40"/>
      <c r="B562" s="41"/>
      <c r="C562" s="42"/>
      <c r="D562" s="219" t="s">
        <v>138</v>
      </c>
      <c r="E562" s="42"/>
      <c r="F562" s="220" t="s">
        <v>793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138</v>
      </c>
      <c r="AU562" s="19" t="s">
        <v>83</v>
      </c>
    </row>
    <row r="563" s="14" customFormat="1">
      <c r="A563" s="14"/>
      <c r="B563" s="235"/>
      <c r="C563" s="236"/>
      <c r="D563" s="226" t="s">
        <v>140</v>
      </c>
      <c r="E563" s="237" t="s">
        <v>19</v>
      </c>
      <c r="F563" s="238" t="s">
        <v>794</v>
      </c>
      <c r="G563" s="236"/>
      <c r="H563" s="239">
        <v>1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140</v>
      </c>
      <c r="AU563" s="245" t="s">
        <v>83</v>
      </c>
      <c r="AV563" s="14" t="s">
        <v>83</v>
      </c>
      <c r="AW563" s="14" t="s">
        <v>33</v>
      </c>
      <c r="AX563" s="14" t="s">
        <v>72</v>
      </c>
      <c r="AY563" s="245" t="s">
        <v>129</v>
      </c>
    </row>
    <row r="564" s="14" customFormat="1">
      <c r="A564" s="14"/>
      <c r="B564" s="235"/>
      <c r="C564" s="236"/>
      <c r="D564" s="226" t="s">
        <v>140</v>
      </c>
      <c r="E564" s="237" t="s">
        <v>19</v>
      </c>
      <c r="F564" s="238" t="s">
        <v>795</v>
      </c>
      <c r="G564" s="236"/>
      <c r="H564" s="239">
        <v>1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140</v>
      </c>
      <c r="AU564" s="245" t="s">
        <v>83</v>
      </c>
      <c r="AV564" s="14" t="s">
        <v>83</v>
      </c>
      <c r="AW564" s="14" t="s">
        <v>33</v>
      </c>
      <c r="AX564" s="14" t="s">
        <v>72</v>
      </c>
      <c r="AY564" s="245" t="s">
        <v>129</v>
      </c>
    </row>
    <row r="565" s="15" customFormat="1">
      <c r="A565" s="15"/>
      <c r="B565" s="246"/>
      <c r="C565" s="247"/>
      <c r="D565" s="226" t="s">
        <v>140</v>
      </c>
      <c r="E565" s="248" t="s">
        <v>19</v>
      </c>
      <c r="F565" s="249" t="s">
        <v>156</v>
      </c>
      <c r="G565" s="247"/>
      <c r="H565" s="250">
        <v>2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140</v>
      </c>
      <c r="AU565" s="256" t="s">
        <v>83</v>
      </c>
      <c r="AV565" s="15" t="s">
        <v>136</v>
      </c>
      <c r="AW565" s="15" t="s">
        <v>33</v>
      </c>
      <c r="AX565" s="15" t="s">
        <v>80</v>
      </c>
      <c r="AY565" s="256" t="s">
        <v>129</v>
      </c>
    </row>
    <row r="566" s="2" customFormat="1" ht="16.5" customHeight="1">
      <c r="A566" s="40"/>
      <c r="B566" s="41"/>
      <c r="C566" s="206" t="s">
        <v>796</v>
      </c>
      <c r="D566" s="206" t="s">
        <v>131</v>
      </c>
      <c r="E566" s="207" t="s">
        <v>797</v>
      </c>
      <c r="F566" s="208" t="s">
        <v>798</v>
      </c>
      <c r="G566" s="209" t="s">
        <v>323</v>
      </c>
      <c r="H566" s="210">
        <v>6</v>
      </c>
      <c r="I566" s="211"/>
      <c r="J566" s="212">
        <f>ROUND(I566*H566,2)</f>
        <v>0</v>
      </c>
      <c r="K566" s="208" t="s">
        <v>135</v>
      </c>
      <c r="L566" s="46"/>
      <c r="M566" s="213" t="s">
        <v>19</v>
      </c>
      <c r="N566" s="214" t="s">
        <v>43</v>
      </c>
      <c r="O566" s="86"/>
      <c r="P566" s="215">
        <f>O566*H566</f>
        <v>0</v>
      </c>
      <c r="Q566" s="215">
        <v>0</v>
      </c>
      <c r="R566" s="215">
        <f>Q566*H566</f>
        <v>0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765</v>
      </c>
      <c r="AT566" s="217" t="s">
        <v>131</v>
      </c>
      <c r="AU566" s="217" t="s">
        <v>83</v>
      </c>
      <c r="AY566" s="19" t="s">
        <v>129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80</v>
      </c>
      <c r="BK566" s="218">
        <f>ROUND(I566*H566,2)</f>
        <v>0</v>
      </c>
      <c r="BL566" s="19" t="s">
        <v>765</v>
      </c>
      <c r="BM566" s="217" t="s">
        <v>799</v>
      </c>
    </row>
    <row r="567" s="2" customFormat="1">
      <c r="A567" s="40"/>
      <c r="B567" s="41"/>
      <c r="C567" s="42"/>
      <c r="D567" s="219" t="s">
        <v>138</v>
      </c>
      <c r="E567" s="42"/>
      <c r="F567" s="220" t="s">
        <v>800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138</v>
      </c>
      <c r="AU567" s="19" t="s">
        <v>83</v>
      </c>
    </row>
    <row r="568" s="14" customFormat="1">
      <c r="A568" s="14"/>
      <c r="B568" s="235"/>
      <c r="C568" s="236"/>
      <c r="D568" s="226" t="s">
        <v>140</v>
      </c>
      <c r="E568" s="237" t="s">
        <v>19</v>
      </c>
      <c r="F568" s="238" t="s">
        <v>801</v>
      </c>
      <c r="G568" s="236"/>
      <c r="H568" s="239">
        <v>6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140</v>
      </c>
      <c r="AU568" s="245" t="s">
        <v>83</v>
      </c>
      <c r="AV568" s="14" t="s">
        <v>83</v>
      </c>
      <c r="AW568" s="14" t="s">
        <v>33</v>
      </c>
      <c r="AX568" s="14" t="s">
        <v>80</v>
      </c>
      <c r="AY568" s="245" t="s">
        <v>129</v>
      </c>
    </row>
    <row r="569" s="13" customFormat="1">
      <c r="A569" s="13"/>
      <c r="B569" s="224"/>
      <c r="C569" s="225"/>
      <c r="D569" s="226" t="s">
        <v>140</v>
      </c>
      <c r="E569" s="227" t="s">
        <v>19</v>
      </c>
      <c r="F569" s="228" t="s">
        <v>802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140</v>
      </c>
      <c r="AU569" s="234" t="s">
        <v>83</v>
      </c>
      <c r="AV569" s="13" t="s">
        <v>80</v>
      </c>
      <c r="AW569" s="13" t="s">
        <v>33</v>
      </c>
      <c r="AX569" s="13" t="s">
        <v>72</v>
      </c>
      <c r="AY569" s="234" t="s">
        <v>129</v>
      </c>
    </row>
    <row r="570" s="2" customFormat="1" ht="16.5" customHeight="1">
      <c r="A570" s="40"/>
      <c r="B570" s="41"/>
      <c r="C570" s="206" t="s">
        <v>77</v>
      </c>
      <c r="D570" s="206" t="s">
        <v>131</v>
      </c>
      <c r="E570" s="207" t="s">
        <v>803</v>
      </c>
      <c r="F570" s="208" t="s">
        <v>804</v>
      </c>
      <c r="G570" s="209" t="s">
        <v>323</v>
      </c>
      <c r="H570" s="210">
        <v>2</v>
      </c>
      <c r="I570" s="211"/>
      <c r="J570" s="212">
        <f>ROUND(I570*H570,2)</f>
        <v>0</v>
      </c>
      <c r="K570" s="208" t="s">
        <v>135</v>
      </c>
      <c r="L570" s="46"/>
      <c r="M570" s="213" t="s">
        <v>19</v>
      </c>
      <c r="N570" s="214" t="s">
        <v>43</v>
      </c>
      <c r="O570" s="86"/>
      <c r="P570" s="215">
        <f>O570*H570</f>
        <v>0</v>
      </c>
      <c r="Q570" s="215">
        <v>0</v>
      </c>
      <c r="R570" s="215">
        <f>Q570*H570</f>
        <v>0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765</v>
      </c>
      <c r="AT570" s="217" t="s">
        <v>131</v>
      </c>
      <c r="AU570" s="217" t="s">
        <v>83</v>
      </c>
      <c r="AY570" s="19" t="s">
        <v>129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80</v>
      </c>
      <c r="BK570" s="218">
        <f>ROUND(I570*H570,2)</f>
        <v>0</v>
      </c>
      <c r="BL570" s="19" t="s">
        <v>765</v>
      </c>
      <c r="BM570" s="217" t="s">
        <v>805</v>
      </c>
    </row>
    <row r="571" s="2" customFormat="1">
      <c r="A571" s="40"/>
      <c r="B571" s="41"/>
      <c r="C571" s="42"/>
      <c r="D571" s="219" t="s">
        <v>138</v>
      </c>
      <c r="E571" s="42"/>
      <c r="F571" s="220" t="s">
        <v>806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138</v>
      </c>
      <c r="AU571" s="19" t="s">
        <v>83</v>
      </c>
    </row>
    <row r="572" s="12" customFormat="1" ht="22.8" customHeight="1">
      <c r="A572" s="12"/>
      <c r="B572" s="190"/>
      <c r="C572" s="191"/>
      <c r="D572" s="192" t="s">
        <v>71</v>
      </c>
      <c r="E572" s="204" t="s">
        <v>807</v>
      </c>
      <c r="F572" s="204" t="s">
        <v>808</v>
      </c>
      <c r="G572" s="191"/>
      <c r="H572" s="191"/>
      <c r="I572" s="194"/>
      <c r="J572" s="205">
        <f>BK572</f>
        <v>0</v>
      </c>
      <c r="K572" s="191"/>
      <c r="L572" s="196"/>
      <c r="M572" s="197"/>
      <c r="N572" s="198"/>
      <c r="O572" s="198"/>
      <c r="P572" s="199">
        <f>SUM(P573:P575)</f>
        <v>0</v>
      </c>
      <c r="Q572" s="198"/>
      <c r="R572" s="199">
        <f>SUM(R573:R575)</f>
        <v>0</v>
      </c>
      <c r="S572" s="198"/>
      <c r="T572" s="200">
        <f>SUM(T573:T575)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1" t="s">
        <v>163</v>
      </c>
      <c r="AT572" s="202" t="s">
        <v>71</v>
      </c>
      <c r="AU572" s="202" t="s">
        <v>80</v>
      </c>
      <c r="AY572" s="201" t="s">
        <v>129</v>
      </c>
      <c r="BK572" s="203">
        <f>SUM(BK573:BK575)</f>
        <v>0</v>
      </c>
    </row>
    <row r="573" s="2" customFormat="1" ht="24.15" customHeight="1">
      <c r="A573" s="40"/>
      <c r="B573" s="41"/>
      <c r="C573" s="206" t="s">
        <v>84</v>
      </c>
      <c r="D573" s="206" t="s">
        <v>131</v>
      </c>
      <c r="E573" s="207" t="s">
        <v>809</v>
      </c>
      <c r="F573" s="208" t="s">
        <v>810</v>
      </c>
      <c r="G573" s="209" t="s">
        <v>764</v>
      </c>
      <c r="H573" s="210">
        <v>1</v>
      </c>
      <c r="I573" s="211"/>
      <c r="J573" s="212">
        <f>ROUND(I573*H573,2)</f>
        <v>0</v>
      </c>
      <c r="K573" s="208" t="s">
        <v>135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765</v>
      </c>
      <c r="AT573" s="217" t="s">
        <v>131</v>
      </c>
      <c r="AU573" s="217" t="s">
        <v>83</v>
      </c>
      <c r="AY573" s="19" t="s">
        <v>129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765</v>
      </c>
      <c r="BM573" s="217" t="s">
        <v>811</v>
      </c>
    </row>
    <row r="574" s="2" customFormat="1">
      <c r="A574" s="40"/>
      <c r="B574" s="41"/>
      <c r="C574" s="42"/>
      <c r="D574" s="219" t="s">
        <v>138</v>
      </c>
      <c r="E574" s="42"/>
      <c r="F574" s="220" t="s">
        <v>812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138</v>
      </c>
      <c r="AU574" s="19" t="s">
        <v>83</v>
      </c>
    </row>
    <row r="575" s="14" customFormat="1">
      <c r="A575" s="14"/>
      <c r="B575" s="235"/>
      <c r="C575" s="236"/>
      <c r="D575" s="226" t="s">
        <v>140</v>
      </c>
      <c r="E575" s="237" t="s">
        <v>19</v>
      </c>
      <c r="F575" s="238" t="s">
        <v>813</v>
      </c>
      <c r="G575" s="236"/>
      <c r="H575" s="239">
        <v>1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140</v>
      </c>
      <c r="AU575" s="245" t="s">
        <v>83</v>
      </c>
      <c r="AV575" s="14" t="s">
        <v>83</v>
      </c>
      <c r="AW575" s="14" t="s">
        <v>33</v>
      </c>
      <c r="AX575" s="14" t="s">
        <v>80</v>
      </c>
      <c r="AY575" s="245" t="s">
        <v>129</v>
      </c>
    </row>
    <row r="576" s="12" customFormat="1" ht="22.8" customHeight="1">
      <c r="A576" s="12"/>
      <c r="B576" s="190"/>
      <c r="C576" s="191"/>
      <c r="D576" s="192" t="s">
        <v>71</v>
      </c>
      <c r="E576" s="204" t="s">
        <v>814</v>
      </c>
      <c r="F576" s="204" t="s">
        <v>815</v>
      </c>
      <c r="G576" s="191"/>
      <c r="H576" s="191"/>
      <c r="I576" s="194"/>
      <c r="J576" s="205">
        <f>BK576</f>
        <v>0</v>
      </c>
      <c r="K576" s="191"/>
      <c r="L576" s="196"/>
      <c r="M576" s="197"/>
      <c r="N576" s="198"/>
      <c r="O576" s="198"/>
      <c r="P576" s="199">
        <f>SUM(P577:P579)</f>
        <v>0</v>
      </c>
      <c r="Q576" s="198"/>
      <c r="R576" s="199">
        <f>SUM(R577:R579)</f>
        <v>0</v>
      </c>
      <c r="S576" s="198"/>
      <c r="T576" s="200">
        <f>SUM(T577:T579)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01" t="s">
        <v>163</v>
      </c>
      <c r="AT576" s="202" t="s">
        <v>71</v>
      </c>
      <c r="AU576" s="202" t="s">
        <v>80</v>
      </c>
      <c r="AY576" s="201" t="s">
        <v>129</v>
      </c>
      <c r="BK576" s="203">
        <f>SUM(BK577:BK579)</f>
        <v>0</v>
      </c>
    </row>
    <row r="577" s="2" customFormat="1" ht="24.15" customHeight="1">
      <c r="A577" s="40"/>
      <c r="B577" s="41"/>
      <c r="C577" s="206" t="s">
        <v>816</v>
      </c>
      <c r="D577" s="206" t="s">
        <v>131</v>
      </c>
      <c r="E577" s="207" t="s">
        <v>817</v>
      </c>
      <c r="F577" s="208" t="s">
        <v>818</v>
      </c>
      <c r="G577" s="209" t="s">
        <v>764</v>
      </c>
      <c r="H577" s="210">
        <v>1</v>
      </c>
      <c r="I577" s="211"/>
      <c r="J577" s="212">
        <f>ROUND(I577*H577,2)</f>
        <v>0</v>
      </c>
      <c r="K577" s="208" t="s">
        <v>135</v>
      </c>
      <c r="L577" s="46"/>
      <c r="M577" s="213" t="s">
        <v>19</v>
      </c>
      <c r="N577" s="214" t="s">
        <v>43</v>
      </c>
      <c r="O577" s="86"/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7" t="s">
        <v>765</v>
      </c>
      <c r="AT577" s="217" t="s">
        <v>131</v>
      </c>
      <c r="AU577" s="217" t="s">
        <v>83</v>
      </c>
      <c r="AY577" s="19" t="s">
        <v>129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9" t="s">
        <v>80</v>
      </c>
      <c r="BK577" s="218">
        <f>ROUND(I577*H577,2)</f>
        <v>0</v>
      </c>
      <c r="BL577" s="19" t="s">
        <v>765</v>
      </c>
      <c r="BM577" s="217" t="s">
        <v>819</v>
      </c>
    </row>
    <row r="578" s="2" customFormat="1">
      <c r="A578" s="40"/>
      <c r="B578" s="41"/>
      <c r="C578" s="42"/>
      <c r="D578" s="219" t="s">
        <v>138</v>
      </c>
      <c r="E578" s="42"/>
      <c r="F578" s="220" t="s">
        <v>820</v>
      </c>
      <c r="G578" s="42"/>
      <c r="H578" s="42"/>
      <c r="I578" s="221"/>
      <c r="J578" s="42"/>
      <c r="K578" s="42"/>
      <c r="L578" s="46"/>
      <c r="M578" s="222"/>
      <c r="N578" s="22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138</v>
      </c>
      <c r="AU578" s="19" t="s">
        <v>83</v>
      </c>
    </row>
    <row r="579" s="14" customFormat="1">
      <c r="A579" s="14"/>
      <c r="B579" s="235"/>
      <c r="C579" s="236"/>
      <c r="D579" s="226" t="s">
        <v>140</v>
      </c>
      <c r="E579" s="237" t="s">
        <v>19</v>
      </c>
      <c r="F579" s="238" t="s">
        <v>821</v>
      </c>
      <c r="G579" s="236"/>
      <c r="H579" s="239">
        <v>1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140</v>
      </c>
      <c r="AU579" s="245" t="s">
        <v>83</v>
      </c>
      <c r="AV579" s="14" t="s">
        <v>83</v>
      </c>
      <c r="AW579" s="14" t="s">
        <v>33</v>
      </c>
      <c r="AX579" s="14" t="s">
        <v>80</v>
      </c>
      <c r="AY579" s="245" t="s">
        <v>129</v>
      </c>
    </row>
    <row r="580" s="12" customFormat="1" ht="22.8" customHeight="1">
      <c r="A580" s="12"/>
      <c r="B580" s="190"/>
      <c r="C580" s="191"/>
      <c r="D580" s="192" t="s">
        <v>71</v>
      </c>
      <c r="E580" s="204" t="s">
        <v>822</v>
      </c>
      <c r="F580" s="204" t="s">
        <v>823</v>
      </c>
      <c r="G580" s="191"/>
      <c r="H580" s="191"/>
      <c r="I580" s="194"/>
      <c r="J580" s="205">
        <f>BK580</f>
        <v>0</v>
      </c>
      <c r="K580" s="191"/>
      <c r="L580" s="196"/>
      <c r="M580" s="197"/>
      <c r="N580" s="198"/>
      <c r="O580" s="198"/>
      <c r="P580" s="199">
        <f>SUM(P581:P588)</f>
        <v>0</v>
      </c>
      <c r="Q580" s="198"/>
      <c r="R580" s="199">
        <f>SUM(R581:R588)</f>
        <v>0</v>
      </c>
      <c r="S580" s="198"/>
      <c r="T580" s="200">
        <f>SUM(T581:T588)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01" t="s">
        <v>163</v>
      </c>
      <c r="AT580" s="202" t="s">
        <v>71</v>
      </c>
      <c r="AU580" s="202" t="s">
        <v>80</v>
      </c>
      <c r="AY580" s="201" t="s">
        <v>129</v>
      </c>
      <c r="BK580" s="203">
        <f>SUM(BK581:BK588)</f>
        <v>0</v>
      </c>
    </row>
    <row r="581" s="2" customFormat="1" ht="24.15" customHeight="1">
      <c r="A581" s="40"/>
      <c r="B581" s="41"/>
      <c r="C581" s="206" t="s">
        <v>824</v>
      </c>
      <c r="D581" s="206" t="s">
        <v>131</v>
      </c>
      <c r="E581" s="207" t="s">
        <v>825</v>
      </c>
      <c r="F581" s="208" t="s">
        <v>826</v>
      </c>
      <c r="G581" s="209" t="s">
        <v>764</v>
      </c>
      <c r="H581" s="210">
        <v>1</v>
      </c>
      <c r="I581" s="211"/>
      <c r="J581" s="212">
        <f>ROUND(I581*H581,2)</f>
        <v>0</v>
      </c>
      <c r="K581" s="208" t="s">
        <v>19</v>
      </c>
      <c r="L581" s="46"/>
      <c r="M581" s="213" t="s">
        <v>19</v>
      </c>
      <c r="N581" s="214" t="s">
        <v>43</v>
      </c>
      <c r="O581" s="86"/>
      <c r="P581" s="215">
        <f>O581*H581</f>
        <v>0</v>
      </c>
      <c r="Q581" s="215">
        <v>0</v>
      </c>
      <c r="R581" s="215">
        <f>Q581*H581</f>
        <v>0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765</v>
      </c>
      <c r="AT581" s="217" t="s">
        <v>131</v>
      </c>
      <c r="AU581" s="217" t="s">
        <v>83</v>
      </c>
      <c r="AY581" s="19" t="s">
        <v>129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80</v>
      </c>
      <c r="BK581" s="218">
        <f>ROUND(I581*H581,2)</f>
        <v>0</v>
      </c>
      <c r="BL581" s="19" t="s">
        <v>765</v>
      </c>
      <c r="BM581" s="217" t="s">
        <v>827</v>
      </c>
    </row>
    <row r="582" s="14" customFormat="1">
      <c r="A582" s="14"/>
      <c r="B582" s="235"/>
      <c r="C582" s="236"/>
      <c r="D582" s="226" t="s">
        <v>140</v>
      </c>
      <c r="E582" s="237" t="s">
        <v>19</v>
      </c>
      <c r="F582" s="238" t="s">
        <v>828</v>
      </c>
      <c r="G582" s="236"/>
      <c r="H582" s="239">
        <v>1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140</v>
      </c>
      <c r="AU582" s="245" t="s">
        <v>83</v>
      </c>
      <c r="AV582" s="14" t="s">
        <v>83</v>
      </c>
      <c r="AW582" s="14" t="s">
        <v>33</v>
      </c>
      <c r="AX582" s="14" t="s">
        <v>80</v>
      </c>
      <c r="AY582" s="245" t="s">
        <v>129</v>
      </c>
    </row>
    <row r="583" s="13" customFormat="1">
      <c r="A583" s="13"/>
      <c r="B583" s="224"/>
      <c r="C583" s="225"/>
      <c r="D583" s="226" t="s">
        <v>140</v>
      </c>
      <c r="E583" s="227" t="s">
        <v>19</v>
      </c>
      <c r="F583" s="228" t="s">
        <v>829</v>
      </c>
      <c r="G583" s="225"/>
      <c r="H583" s="227" t="s">
        <v>19</v>
      </c>
      <c r="I583" s="229"/>
      <c r="J583" s="225"/>
      <c r="K583" s="225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140</v>
      </c>
      <c r="AU583" s="234" t="s">
        <v>83</v>
      </c>
      <c r="AV583" s="13" t="s">
        <v>80</v>
      </c>
      <c r="AW583" s="13" t="s">
        <v>33</v>
      </c>
      <c r="AX583" s="13" t="s">
        <v>72</v>
      </c>
      <c r="AY583" s="234" t="s">
        <v>129</v>
      </c>
    </row>
    <row r="584" s="13" customFormat="1">
      <c r="A584" s="13"/>
      <c r="B584" s="224"/>
      <c r="C584" s="225"/>
      <c r="D584" s="226" t="s">
        <v>140</v>
      </c>
      <c r="E584" s="227" t="s">
        <v>19</v>
      </c>
      <c r="F584" s="228" t="s">
        <v>830</v>
      </c>
      <c r="G584" s="225"/>
      <c r="H584" s="227" t="s">
        <v>19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140</v>
      </c>
      <c r="AU584" s="234" t="s">
        <v>83</v>
      </c>
      <c r="AV584" s="13" t="s">
        <v>80</v>
      </c>
      <c r="AW584" s="13" t="s">
        <v>33</v>
      </c>
      <c r="AX584" s="13" t="s">
        <v>72</v>
      </c>
      <c r="AY584" s="234" t="s">
        <v>129</v>
      </c>
    </row>
    <row r="585" s="2" customFormat="1" ht="24.15" customHeight="1">
      <c r="A585" s="40"/>
      <c r="B585" s="41"/>
      <c r="C585" s="206" t="s">
        <v>831</v>
      </c>
      <c r="D585" s="206" t="s">
        <v>131</v>
      </c>
      <c r="E585" s="207" t="s">
        <v>832</v>
      </c>
      <c r="F585" s="208" t="s">
        <v>833</v>
      </c>
      <c r="G585" s="209" t="s">
        <v>764</v>
      </c>
      <c r="H585" s="210">
        <v>1</v>
      </c>
      <c r="I585" s="211"/>
      <c r="J585" s="212">
        <f>ROUND(I585*H585,2)</f>
        <v>0</v>
      </c>
      <c r="K585" s="208" t="s">
        <v>135</v>
      </c>
      <c r="L585" s="46"/>
      <c r="M585" s="213" t="s">
        <v>19</v>
      </c>
      <c r="N585" s="214" t="s">
        <v>43</v>
      </c>
      <c r="O585" s="86"/>
      <c r="P585" s="215">
        <f>O585*H585</f>
        <v>0</v>
      </c>
      <c r="Q585" s="215">
        <v>0</v>
      </c>
      <c r="R585" s="215">
        <f>Q585*H585</f>
        <v>0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765</v>
      </c>
      <c r="AT585" s="217" t="s">
        <v>131</v>
      </c>
      <c r="AU585" s="217" t="s">
        <v>83</v>
      </c>
      <c r="AY585" s="19" t="s">
        <v>129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9" t="s">
        <v>80</v>
      </c>
      <c r="BK585" s="218">
        <f>ROUND(I585*H585,2)</f>
        <v>0</v>
      </c>
      <c r="BL585" s="19" t="s">
        <v>765</v>
      </c>
      <c r="BM585" s="217" t="s">
        <v>834</v>
      </c>
    </row>
    <row r="586" s="2" customFormat="1">
      <c r="A586" s="40"/>
      <c r="B586" s="41"/>
      <c r="C586" s="42"/>
      <c r="D586" s="219" t="s">
        <v>138</v>
      </c>
      <c r="E586" s="42"/>
      <c r="F586" s="220" t="s">
        <v>835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138</v>
      </c>
      <c r="AU586" s="19" t="s">
        <v>83</v>
      </c>
    </row>
    <row r="587" s="14" customFormat="1">
      <c r="A587" s="14"/>
      <c r="B587" s="235"/>
      <c r="C587" s="236"/>
      <c r="D587" s="226" t="s">
        <v>140</v>
      </c>
      <c r="E587" s="237" t="s">
        <v>19</v>
      </c>
      <c r="F587" s="238" t="s">
        <v>836</v>
      </c>
      <c r="G587" s="236"/>
      <c r="H587" s="239">
        <v>1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140</v>
      </c>
      <c r="AU587" s="245" t="s">
        <v>83</v>
      </c>
      <c r="AV587" s="14" t="s">
        <v>83</v>
      </c>
      <c r="AW587" s="14" t="s">
        <v>33</v>
      </c>
      <c r="AX587" s="14" t="s">
        <v>80</v>
      </c>
      <c r="AY587" s="245" t="s">
        <v>129</v>
      </c>
    </row>
    <row r="588" s="13" customFormat="1">
      <c r="A588" s="13"/>
      <c r="B588" s="224"/>
      <c r="C588" s="225"/>
      <c r="D588" s="226" t="s">
        <v>140</v>
      </c>
      <c r="E588" s="227" t="s">
        <v>19</v>
      </c>
      <c r="F588" s="228" t="s">
        <v>837</v>
      </c>
      <c r="G588" s="225"/>
      <c r="H588" s="227" t="s">
        <v>19</v>
      </c>
      <c r="I588" s="229"/>
      <c r="J588" s="225"/>
      <c r="K588" s="225"/>
      <c r="L588" s="230"/>
      <c r="M588" s="267"/>
      <c r="N588" s="268"/>
      <c r="O588" s="268"/>
      <c r="P588" s="268"/>
      <c r="Q588" s="268"/>
      <c r="R588" s="268"/>
      <c r="S588" s="268"/>
      <c r="T588" s="26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140</v>
      </c>
      <c r="AU588" s="234" t="s">
        <v>83</v>
      </c>
      <c r="AV588" s="13" t="s">
        <v>80</v>
      </c>
      <c r="AW588" s="13" t="s">
        <v>33</v>
      </c>
      <c r="AX588" s="13" t="s">
        <v>72</v>
      </c>
      <c r="AY588" s="234" t="s">
        <v>129</v>
      </c>
    </row>
    <row r="589" s="2" customFormat="1" ht="6.96" customHeight="1">
      <c r="A589" s="40"/>
      <c r="B589" s="61"/>
      <c r="C589" s="62"/>
      <c r="D589" s="62"/>
      <c r="E589" s="62"/>
      <c r="F589" s="62"/>
      <c r="G589" s="62"/>
      <c r="H589" s="62"/>
      <c r="I589" s="62"/>
      <c r="J589" s="62"/>
      <c r="K589" s="62"/>
      <c r="L589" s="46"/>
      <c r="M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</row>
  </sheetData>
  <sheetProtection sheet="1" autoFilter="0" formatColumns="0" formatRows="0" objects="1" scenarios="1" spinCount="100000" saltValue="k8ki+EQOumzFE2JdzNqduhmneu25nE9vN8i4eSdILfIpNQ87uGyIKXPTSS4uti2K0X9I/jkYXmztOPZot6cdGg==" hashValue="2OzojP5F53KJ9vLRHPJxs2K4pev4QOzZXeZgN1hoLWokBCqxvn20RAfPLL71tVuK05oh2zffzLdb1Gngw3qwzw==" algorithmName="SHA-512" password="CC35"/>
  <autoFilter ref="C93:K588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3107226"/>
    <hyperlink ref="F102" r:id="rId2" display="https://podminky.urs.cz/item/CS_URS_2024_01/113107242"/>
    <hyperlink ref="F106" r:id="rId3" display="https://podminky.urs.cz/item/CS_URS_2024_01/113202111"/>
    <hyperlink ref="F111" r:id="rId4" display="https://podminky.urs.cz/item/CS_URS_2024_01/113203111"/>
    <hyperlink ref="F116" r:id="rId5" display="https://podminky.urs.cz/item/CS_URS_2024_01/122452204"/>
    <hyperlink ref="F120" r:id="rId6" display="https://podminky.urs.cz/item/CS_URS_2024_01/122452205"/>
    <hyperlink ref="F126" r:id="rId7" display="https://podminky.urs.cz/item/CS_URS_2024_01/131351100"/>
    <hyperlink ref="F131" r:id="rId8" display="https://podminky.urs.cz/item/CS_URS_2024_01/132351102"/>
    <hyperlink ref="F137" r:id="rId9" display="https://podminky.urs.cz/item/CS_URS_2024_01/132351251"/>
    <hyperlink ref="F142" r:id="rId10" display="https://podminky.urs.cz/item/CS_URS_2024_01/162351124"/>
    <hyperlink ref="F149" r:id="rId11" display="https://podminky.urs.cz/item/CS_URS_2024_01/162751137"/>
    <hyperlink ref="F157" r:id="rId12" display="https://podminky.urs.cz/item/CS_URS_2024_01/162751139"/>
    <hyperlink ref="F161" r:id="rId13" display="https://podminky.urs.cz/item/CS_URS_2024_01/167151102"/>
    <hyperlink ref="F168" r:id="rId14" display="https://podminky.urs.cz/item/CS_URS_2024_01/171152121"/>
    <hyperlink ref="F176" r:id="rId15" display="https://podminky.urs.cz/item/CS_URS_2024_01/171201231"/>
    <hyperlink ref="F180" r:id="rId16" display="https://podminky.urs.cz/item/CS_URS_2024_01/171251201"/>
    <hyperlink ref="F185" r:id="rId17" display="https://podminky.urs.cz/item/CS_URS_2024_01/174151101"/>
    <hyperlink ref="F193" r:id="rId18" display="https://podminky.urs.cz/item/CS_URS_2024_01/175151101"/>
    <hyperlink ref="F199" r:id="rId19" display="https://podminky.urs.cz/item/CS_URS_2024_01/181152302"/>
    <hyperlink ref="F204" r:id="rId20" display="https://podminky.urs.cz/item/CS_URS_2024_01/211531111"/>
    <hyperlink ref="F209" r:id="rId21" display="https://podminky.urs.cz/item/CS_URS_2024_01/212532111"/>
    <hyperlink ref="F214" r:id="rId22" display="https://podminky.urs.cz/item/CS_URS_2024_01/212755214"/>
    <hyperlink ref="F220" r:id="rId23" display="https://podminky.urs.cz/item/CS_URS_2024_01/451573111"/>
    <hyperlink ref="F225" r:id="rId24" display="https://podminky.urs.cz/item/CS_URS_2024_01/452112112"/>
    <hyperlink ref="F230" r:id="rId25" display="https://podminky.urs.cz/item/CS_URS_2024_01/452386111"/>
    <hyperlink ref="F235" r:id="rId26" display="https://podminky.urs.cz/item/CS_URS_2024_01/564851111"/>
    <hyperlink ref="F239" r:id="rId27" display="https://podminky.urs.cz/item/CS_URS_2024_01/565155121"/>
    <hyperlink ref="F243" r:id="rId28" display="https://podminky.urs.cz/item/CS_URS_2024_01/569831111"/>
    <hyperlink ref="F248" r:id="rId29" display="https://podminky.urs.cz/item/CS_URS_2024_01/569903311"/>
    <hyperlink ref="F253" r:id="rId30" display="https://podminky.urs.cz/item/CS_URS_2024_01/573211107"/>
    <hyperlink ref="F257" r:id="rId31" display="https://podminky.urs.cz/item/CS_URS_2024_01/577144121"/>
    <hyperlink ref="F262" r:id="rId32" display="https://podminky.urs.cz/item/CS_URS_2024_01/871313121"/>
    <hyperlink ref="F270" r:id="rId33" display="https://podminky.urs.cz/item/CS_URS_2024_01/877395121"/>
    <hyperlink ref="F276" r:id="rId34" display="https://podminky.urs.cz/item/CS_URS_2024_01/890411851"/>
    <hyperlink ref="F279" r:id="rId35" display="https://podminky.urs.cz/item/CS_URS_2024_01/895941301"/>
    <hyperlink ref="F295" r:id="rId36" display="https://podminky.urs.cz/item/CS_URS_2024_01/895941302"/>
    <hyperlink ref="F300" r:id="rId37" display="https://podminky.urs.cz/item/CS_URS_2024_01/895941313"/>
    <hyperlink ref="F317" r:id="rId38" display="https://podminky.urs.cz/item/CS_URS_2024_01/895941323"/>
    <hyperlink ref="F333" r:id="rId39" display="https://podminky.urs.cz/item/CS_URS_2024_01/895941332"/>
    <hyperlink ref="F338" r:id="rId40" display="https://podminky.urs.cz/item/CS_URS_2024_01/899202211"/>
    <hyperlink ref="F341" r:id="rId41" display="https://podminky.urs.cz/item/CS_URS_2024_01/899204112"/>
    <hyperlink ref="F348" r:id="rId42" display="https://podminky.urs.cz/item/CS_URS_2024_01/913121111"/>
    <hyperlink ref="F364" r:id="rId43" display="https://podminky.urs.cz/item/CS_URS_2024_01/913121211"/>
    <hyperlink ref="F370" r:id="rId44" display="https://podminky.urs.cz/item/CS_URS_2024_01/913221113"/>
    <hyperlink ref="F378" r:id="rId45" display="https://podminky.urs.cz/item/CS_URS_2024_01/913221213"/>
    <hyperlink ref="F384" r:id="rId46" display="https://podminky.urs.cz/item/CS_URS_2024_01/913921131"/>
    <hyperlink ref="F388" r:id="rId47" display="https://podminky.urs.cz/item/CS_URS_2024_01/913921132"/>
    <hyperlink ref="F390" r:id="rId48" display="https://podminky.urs.cz/item/CS_URS_2024_01/914111111"/>
    <hyperlink ref="F402" r:id="rId49" display="https://podminky.urs.cz/item/CS_URS_2024_01/914511112"/>
    <hyperlink ref="F413" r:id="rId50" display="https://podminky.urs.cz/item/CS_URS_2024_01/915211112"/>
    <hyperlink ref="F420" r:id="rId51" display="https://podminky.urs.cz/item/CS_URS_2024_01/915221122"/>
    <hyperlink ref="F435" r:id="rId52" display="https://podminky.urs.cz/item/CS_URS_2024_01/915611111"/>
    <hyperlink ref="F437" r:id="rId53" display="https://podminky.urs.cz/item/CS_URS_2024_01/916132113"/>
    <hyperlink ref="F447" r:id="rId54" display="https://podminky.urs.cz/item/CS_URS_2024_01/916991121"/>
    <hyperlink ref="F451" r:id="rId55" display="https://podminky.urs.cz/item/CS_URS_2024_01/919731122"/>
    <hyperlink ref="F456" r:id="rId56" display="https://podminky.urs.cz/item/CS_URS_2024_01/919732211"/>
    <hyperlink ref="F461" r:id="rId57" display="https://podminky.urs.cz/item/CS_URS_2024_01/919735112"/>
    <hyperlink ref="F466" r:id="rId58" display="https://podminky.urs.cz/item/CS_URS_2024_01/938908411"/>
    <hyperlink ref="F470" r:id="rId59" display="https://podminky.urs.cz/item/CS_URS_2024_01/938909311"/>
    <hyperlink ref="F474" r:id="rId60" display="https://podminky.urs.cz/item/CS_URS_2024_01/966006132"/>
    <hyperlink ref="F478" r:id="rId61" display="https://podminky.urs.cz/item/CS_URS_2024_01/966006211"/>
    <hyperlink ref="F482" r:id="rId62" display="https://podminky.urs.cz/item/CS_URS_2024_01/979024443"/>
    <hyperlink ref="F485" r:id="rId63" display="https://podminky.urs.cz/item/CS_URS_2024_01/979071112"/>
    <hyperlink ref="F489" r:id="rId64" display="https://podminky.urs.cz/item/CS_URS_2024_01/979071122"/>
    <hyperlink ref="F494" r:id="rId65" display="https://podminky.urs.cz/item/CS_URS_2024_01/997221551"/>
    <hyperlink ref="F499" r:id="rId66" display="https://podminky.urs.cz/item/CS_URS_2024_01/997221559"/>
    <hyperlink ref="F505" r:id="rId67" display="https://podminky.urs.cz/item/CS_URS_2024_01/997221561"/>
    <hyperlink ref="F508" r:id="rId68" display="https://podminky.urs.cz/item/CS_URS_2024_01/997221569"/>
    <hyperlink ref="F512" r:id="rId69" display="https://podminky.urs.cz/item/CS_URS_2024_01/997221571"/>
    <hyperlink ref="F521" r:id="rId70" display="https://podminky.urs.cz/item/CS_URS_2024_01/997221579"/>
    <hyperlink ref="F531" r:id="rId71" display="https://podminky.urs.cz/item/CS_URS_2024_01/997221861"/>
    <hyperlink ref="F536" r:id="rId72" display="https://podminky.urs.cz/item/CS_URS_2024_01/997221873"/>
    <hyperlink ref="F541" r:id="rId73" display="https://podminky.urs.cz/item/CS_URS_2024_01/997221875"/>
    <hyperlink ref="F545" r:id="rId74" display="https://podminky.urs.cz/item/CS_URS_2024_01/998225111"/>
    <hyperlink ref="F549" r:id="rId75" display="https://podminky.urs.cz/item/CS_URS_2024_01/012103000"/>
    <hyperlink ref="F552" r:id="rId76" display="https://podminky.urs.cz/item/CS_URS_2024_01/012203000"/>
    <hyperlink ref="F555" r:id="rId77" display="https://podminky.urs.cz/item/CS_URS_2024_01/012303000"/>
    <hyperlink ref="F558" r:id="rId78" display="https://podminky.urs.cz/item/CS_URS_2024_01/013254000"/>
    <hyperlink ref="F562" r:id="rId79" display="https://podminky.urs.cz/item/CS_URS_2024_01/032103000"/>
    <hyperlink ref="F567" r:id="rId80" display="https://podminky.urs.cz/item/CS_URS_2024_01/034503000"/>
    <hyperlink ref="F571" r:id="rId81" display="https://podminky.urs.cz/item/CS_URS_2024_01/039103000"/>
    <hyperlink ref="F574" r:id="rId82" display="https://podminky.urs.cz/item/CS_URS_2024_01/043154000"/>
    <hyperlink ref="F578" r:id="rId83" display="https://podminky.urs.cz/item/CS_URS_2024_01/072103001"/>
    <hyperlink ref="F586" r:id="rId84" display="https://podminky.urs.cz/item/CS_URS_2024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SILNICE III/0223, DĚLNICKÁ ULICE VE KDYNI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87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ROUND((SUM(BE93:BE892)),  2)</f>
        <v>0</v>
      </c>
      <c r="G33" s="40"/>
      <c r="H33" s="40"/>
      <c r="I33" s="150">
        <v>0.20999999999999999</v>
      </c>
      <c r="J33" s="149">
        <f>ROUND(((SUM(BE93:BE892))*I33),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ROUND((SUM(BF93:BF892)),  2)</f>
        <v>0</v>
      </c>
      <c r="G34" s="40"/>
      <c r="H34" s="40"/>
      <c r="I34" s="150">
        <v>0.12</v>
      </c>
      <c r="J34" s="149">
        <f>ROUND(((SUM(BF93:BF892))*I34),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ROUND((SUM(BG93:BG892)),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ROUND((SUM(BH93:BH892)),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ROUND((SUM(BI93:BI892)),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SILNICE III/0223, DĚLNICKÁ ULICE VE KDYNI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102 - CHODNÍKY A PARKOVACÍ STÁNÍ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Kdyně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Kdyně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J296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J312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J327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J489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J575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6"/>
      <c r="J67" s="177">
        <f>J783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J850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108</v>
      </c>
      <c r="E69" s="170"/>
      <c r="F69" s="170"/>
      <c r="G69" s="170"/>
      <c r="H69" s="170"/>
      <c r="I69" s="170"/>
      <c r="J69" s="171">
        <f>J853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109</v>
      </c>
      <c r="E70" s="176"/>
      <c r="F70" s="176"/>
      <c r="G70" s="176"/>
      <c r="H70" s="176"/>
      <c r="I70" s="176"/>
      <c r="J70" s="177">
        <f>J854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110</v>
      </c>
      <c r="E71" s="176"/>
      <c r="F71" s="176"/>
      <c r="G71" s="176"/>
      <c r="H71" s="176"/>
      <c r="I71" s="176"/>
      <c r="J71" s="177">
        <f>J869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111</v>
      </c>
      <c r="E72" s="176"/>
      <c r="F72" s="176"/>
      <c r="G72" s="176"/>
      <c r="H72" s="176"/>
      <c r="I72" s="176"/>
      <c r="J72" s="177">
        <f>J881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113</v>
      </c>
      <c r="E73" s="176"/>
      <c r="F73" s="176"/>
      <c r="G73" s="176"/>
      <c r="H73" s="176"/>
      <c r="I73" s="176"/>
      <c r="J73" s="177">
        <f>J885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114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REKONSTRUKCE SILNICE III/0223, DĚLNICKÁ ULICE VE KDYNI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92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102 - CHODNÍKY A PARKOVACÍ STÁNÍ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Kdyně</v>
      </c>
      <c r="G87" s="42"/>
      <c r="H87" s="42"/>
      <c r="I87" s="34" t="s">
        <v>23</v>
      </c>
      <c r="J87" s="74" t="str">
        <f>IF(J12="","",J12)</f>
        <v>21. 2. 2024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Město Kdyně</v>
      </c>
      <c r="G89" s="42"/>
      <c r="H89" s="42"/>
      <c r="I89" s="34" t="s">
        <v>31</v>
      </c>
      <c r="J89" s="38" t="str">
        <f>E21</f>
        <v>Ing. Jaroslav Rojt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Jan Leinhäupel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115</v>
      </c>
      <c r="D92" s="182" t="s">
        <v>57</v>
      </c>
      <c r="E92" s="182" t="s">
        <v>53</v>
      </c>
      <c r="F92" s="182" t="s">
        <v>54</v>
      </c>
      <c r="G92" s="182" t="s">
        <v>116</v>
      </c>
      <c r="H92" s="182" t="s">
        <v>117</v>
      </c>
      <c r="I92" s="182" t="s">
        <v>118</v>
      </c>
      <c r="J92" s="182" t="s">
        <v>97</v>
      </c>
      <c r="K92" s="183" t="s">
        <v>119</v>
      </c>
      <c r="L92" s="184"/>
      <c r="M92" s="94" t="s">
        <v>19</v>
      </c>
      <c r="N92" s="95" t="s">
        <v>42</v>
      </c>
      <c r="O92" s="95" t="s">
        <v>120</v>
      </c>
      <c r="P92" s="95" t="s">
        <v>121</v>
      </c>
      <c r="Q92" s="95" t="s">
        <v>122</v>
      </c>
      <c r="R92" s="95" t="s">
        <v>123</v>
      </c>
      <c r="S92" s="95" t="s">
        <v>124</v>
      </c>
      <c r="T92" s="96" t="s">
        <v>125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126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P94+P853</f>
        <v>0</v>
      </c>
      <c r="Q93" s="98"/>
      <c r="R93" s="187">
        <f>R94+R853</f>
        <v>1183.4703936999999</v>
      </c>
      <c r="S93" s="98"/>
      <c r="T93" s="188">
        <f>T94+T853</f>
        <v>1782.7509999999998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98</v>
      </c>
      <c r="BK93" s="189">
        <f>BK94+BK853</f>
        <v>0</v>
      </c>
    </row>
    <row r="94" s="12" customFormat="1" ht="25.92" customHeight="1">
      <c r="A94" s="12"/>
      <c r="B94" s="190"/>
      <c r="C94" s="191"/>
      <c r="D94" s="192" t="s">
        <v>71</v>
      </c>
      <c r="E94" s="193" t="s">
        <v>127</v>
      </c>
      <c r="F94" s="193" t="s">
        <v>128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P95+P296+P312+P327+P489+P575+P783+P850</f>
        <v>0</v>
      </c>
      <c r="Q94" s="198"/>
      <c r="R94" s="199">
        <f>R95+R296+R312+R327+R489+R575+R783+R850</f>
        <v>1183.4703936999999</v>
      </c>
      <c r="S94" s="198"/>
      <c r="T94" s="200">
        <f>T95+T296+T312+T327+T489+T575+T783+T850</f>
        <v>1782.7509999999998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80</v>
      </c>
      <c r="AT94" s="202" t="s">
        <v>71</v>
      </c>
      <c r="AU94" s="202" t="s">
        <v>72</v>
      </c>
      <c r="AY94" s="201" t="s">
        <v>129</v>
      </c>
      <c r="BK94" s="203">
        <f>BK95+BK296+BK312+BK327+BK489+BK575+BK783+BK850</f>
        <v>0</v>
      </c>
    </row>
    <row r="95" s="12" customFormat="1" ht="22.8" customHeight="1">
      <c r="A95" s="12"/>
      <c r="B95" s="190"/>
      <c r="C95" s="191"/>
      <c r="D95" s="192" t="s">
        <v>71</v>
      </c>
      <c r="E95" s="204" t="s">
        <v>80</v>
      </c>
      <c r="F95" s="204" t="s">
        <v>130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SUM(P96:P295)</f>
        <v>0</v>
      </c>
      <c r="Q95" s="198"/>
      <c r="R95" s="199">
        <f>SUM(R96:R295)</f>
        <v>9.0287999999999986</v>
      </c>
      <c r="S95" s="198"/>
      <c r="T95" s="200">
        <f>SUM(T96:T295)</f>
        <v>1725.2149999999997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80</v>
      </c>
      <c r="AY95" s="201" t="s">
        <v>129</v>
      </c>
      <c r="BK95" s="203">
        <f>SUM(BK96:BK295)</f>
        <v>0</v>
      </c>
    </row>
    <row r="96" s="2" customFormat="1" ht="44.25" customHeight="1">
      <c r="A96" s="40"/>
      <c r="B96" s="41"/>
      <c r="C96" s="206" t="s">
        <v>80</v>
      </c>
      <c r="D96" s="206" t="s">
        <v>131</v>
      </c>
      <c r="E96" s="207" t="s">
        <v>839</v>
      </c>
      <c r="F96" s="208" t="s">
        <v>840</v>
      </c>
      <c r="G96" s="209" t="s">
        <v>134</v>
      </c>
      <c r="H96" s="210">
        <v>49</v>
      </c>
      <c r="I96" s="211"/>
      <c r="J96" s="212">
        <f>ROUND(I96*H96,2)</f>
        <v>0</v>
      </c>
      <c r="K96" s="208" t="s">
        <v>135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0.255</v>
      </c>
      <c r="T96" s="216">
        <f>S96*H96</f>
        <v>12.495000000000001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136</v>
      </c>
      <c r="AT96" s="217" t="s">
        <v>131</v>
      </c>
      <c r="AU96" s="217" t="s">
        <v>83</v>
      </c>
      <c r="AY96" s="19" t="s">
        <v>129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136</v>
      </c>
      <c r="BM96" s="217" t="s">
        <v>841</v>
      </c>
    </row>
    <row r="97" s="2" customFormat="1">
      <c r="A97" s="40"/>
      <c r="B97" s="41"/>
      <c r="C97" s="42"/>
      <c r="D97" s="219" t="s">
        <v>138</v>
      </c>
      <c r="E97" s="42"/>
      <c r="F97" s="220" t="s">
        <v>842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83</v>
      </c>
    </row>
    <row r="98" s="14" customFormat="1">
      <c r="A98" s="14"/>
      <c r="B98" s="235"/>
      <c r="C98" s="236"/>
      <c r="D98" s="226" t="s">
        <v>140</v>
      </c>
      <c r="E98" s="237" t="s">
        <v>19</v>
      </c>
      <c r="F98" s="238" t="s">
        <v>843</v>
      </c>
      <c r="G98" s="236"/>
      <c r="H98" s="239">
        <v>49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140</v>
      </c>
      <c r="AU98" s="245" t="s">
        <v>83</v>
      </c>
      <c r="AV98" s="14" t="s">
        <v>83</v>
      </c>
      <c r="AW98" s="14" t="s">
        <v>33</v>
      </c>
      <c r="AX98" s="14" t="s">
        <v>80</v>
      </c>
      <c r="AY98" s="245" t="s">
        <v>129</v>
      </c>
    </row>
    <row r="99" s="2" customFormat="1" ht="37.8" customHeight="1">
      <c r="A99" s="40"/>
      <c r="B99" s="41"/>
      <c r="C99" s="206" t="s">
        <v>83</v>
      </c>
      <c r="D99" s="206" t="s">
        <v>131</v>
      </c>
      <c r="E99" s="207" t="s">
        <v>844</v>
      </c>
      <c r="F99" s="208" t="s">
        <v>845</v>
      </c>
      <c r="G99" s="209" t="s">
        <v>134</v>
      </c>
      <c r="H99" s="210">
        <v>175</v>
      </c>
      <c r="I99" s="211"/>
      <c r="J99" s="212">
        <f>ROUND(I99*H99,2)</f>
        <v>0</v>
      </c>
      <c r="K99" s="208" t="s">
        <v>135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0.23499999999999999</v>
      </c>
      <c r="T99" s="216">
        <f>S99*H99</f>
        <v>41.125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136</v>
      </c>
      <c r="AT99" s="217" t="s">
        <v>131</v>
      </c>
      <c r="AU99" s="217" t="s">
        <v>83</v>
      </c>
      <c r="AY99" s="19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136</v>
      </c>
      <c r="BM99" s="217" t="s">
        <v>846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847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83</v>
      </c>
    </row>
    <row r="101" s="14" customFormat="1">
      <c r="A101" s="14"/>
      <c r="B101" s="235"/>
      <c r="C101" s="236"/>
      <c r="D101" s="226" t="s">
        <v>140</v>
      </c>
      <c r="E101" s="237" t="s">
        <v>19</v>
      </c>
      <c r="F101" s="238" t="s">
        <v>848</v>
      </c>
      <c r="G101" s="236"/>
      <c r="H101" s="239">
        <v>175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140</v>
      </c>
      <c r="AU101" s="245" t="s">
        <v>83</v>
      </c>
      <c r="AV101" s="14" t="s">
        <v>83</v>
      </c>
      <c r="AW101" s="14" t="s">
        <v>33</v>
      </c>
      <c r="AX101" s="14" t="s">
        <v>80</v>
      </c>
      <c r="AY101" s="245" t="s">
        <v>129</v>
      </c>
    </row>
    <row r="102" s="2" customFormat="1" ht="37.8" customHeight="1">
      <c r="A102" s="40"/>
      <c r="B102" s="41"/>
      <c r="C102" s="206" t="s">
        <v>148</v>
      </c>
      <c r="D102" s="206" t="s">
        <v>131</v>
      </c>
      <c r="E102" s="207" t="s">
        <v>849</v>
      </c>
      <c r="F102" s="208" t="s">
        <v>850</v>
      </c>
      <c r="G102" s="209" t="s">
        <v>134</v>
      </c>
      <c r="H102" s="210">
        <v>1105</v>
      </c>
      <c r="I102" s="211"/>
      <c r="J102" s="212">
        <f>ROUND(I102*H102,2)</f>
        <v>0</v>
      </c>
      <c r="K102" s="208" t="s">
        <v>135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0.26000000000000001</v>
      </c>
      <c r="T102" s="216">
        <f>S102*H102</f>
        <v>287.30000000000001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136</v>
      </c>
      <c r="AT102" s="217" t="s">
        <v>131</v>
      </c>
      <c r="AU102" s="217" t="s">
        <v>83</v>
      </c>
      <c r="AY102" s="19" t="s">
        <v>129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136</v>
      </c>
      <c r="BM102" s="217" t="s">
        <v>851</v>
      </c>
    </row>
    <row r="103" s="2" customFormat="1">
      <c r="A103" s="40"/>
      <c r="B103" s="41"/>
      <c r="C103" s="42"/>
      <c r="D103" s="219" t="s">
        <v>138</v>
      </c>
      <c r="E103" s="42"/>
      <c r="F103" s="220" t="s">
        <v>852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138</v>
      </c>
      <c r="AU103" s="19" t="s">
        <v>83</v>
      </c>
    </row>
    <row r="104" s="14" customFormat="1">
      <c r="A104" s="14"/>
      <c r="B104" s="235"/>
      <c r="C104" s="236"/>
      <c r="D104" s="226" t="s">
        <v>140</v>
      </c>
      <c r="E104" s="237" t="s">
        <v>19</v>
      </c>
      <c r="F104" s="238" t="s">
        <v>853</v>
      </c>
      <c r="G104" s="236"/>
      <c r="H104" s="239">
        <v>1105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140</v>
      </c>
      <c r="AU104" s="245" t="s">
        <v>83</v>
      </c>
      <c r="AV104" s="14" t="s">
        <v>83</v>
      </c>
      <c r="AW104" s="14" t="s">
        <v>33</v>
      </c>
      <c r="AX104" s="14" t="s">
        <v>80</v>
      </c>
      <c r="AY104" s="245" t="s">
        <v>129</v>
      </c>
    </row>
    <row r="105" s="2" customFormat="1" ht="37.8" customHeight="1">
      <c r="A105" s="40"/>
      <c r="B105" s="41"/>
      <c r="C105" s="206" t="s">
        <v>136</v>
      </c>
      <c r="D105" s="206" t="s">
        <v>131</v>
      </c>
      <c r="E105" s="207" t="s">
        <v>854</v>
      </c>
      <c r="F105" s="208" t="s">
        <v>855</v>
      </c>
      <c r="G105" s="209" t="s">
        <v>134</v>
      </c>
      <c r="H105" s="210">
        <v>310</v>
      </c>
      <c r="I105" s="211"/>
      <c r="J105" s="212">
        <f>ROUND(I105*H105,2)</f>
        <v>0</v>
      </c>
      <c r="K105" s="208" t="s">
        <v>135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0.42499999999999999</v>
      </c>
      <c r="T105" s="216">
        <f>S105*H105</f>
        <v>131.75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83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136</v>
      </c>
      <c r="BM105" s="217" t="s">
        <v>856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857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83</v>
      </c>
    </row>
    <row r="107" s="14" customFormat="1">
      <c r="A107" s="14"/>
      <c r="B107" s="235"/>
      <c r="C107" s="236"/>
      <c r="D107" s="226" t="s">
        <v>140</v>
      </c>
      <c r="E107" s="237" t="s">
        <v>19</v>
      </c>
      <c r="F107" s="238" t="s">
        <v>858</v>
      </c>
      <c r="G107" s="236"/>
      <c r="H107" s="239">
        <v>310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140</v>
      </c>
      <c r="AU107" s="245" t="s">
        <v>83</v>
      </c>
      <c r="AV107" s="14" t="s">
        <v>83</v>
      </c>
      <c r="AW107" s="14" t="s">
        <v>33</v>
      </c>
      <c r="AX107" s="14" t="s">
        <v>80</v>
      </c>
      <c r="AY107" s="245" t="s">
        <v>129</v>
      </c>
    </row>
    <row r="108" s="2" customFormat="1" ht="37.8" customHeight="1">
      <c r="A108" s="40"/>
      <c r="B108" s="41"/>
      <c r="C108" s="206" t="s">
        <v>163</v>
      </c>
      <c r="D108" s="206" t="s">
        <v>131</v>
      </c>
      <c r="E108" s="207" t="s">
        <v>859</v>
      </c>
      <c r="F108" s="208" t="s">
        <v>860</v>
      </c>
      <c r="G108" s="209" t="s">
        <v>134</v>
      </c>
      <c r="H108" s="210">
        <v>1832</v>
      </c>
      <c r="I108" s="211"/>
      <c r="J108" s="212">
        <f>ROUND(I108*H108,2)</f>
        <v>0</v>
      </c>
      <c r="K108" s="208" t="s">
        <v>135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0.28999999999999998</v>
      </c>
      <c r="T108" s="216">
        <f>S108*H108</f>
        <v>531.27999999999997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136</v>
      </c>
      <c r="AT108" s="217" t="s">
        <v>131</v>
      </c>
      <c r="AU108" s="217" t="s">
        <v>83</v>
      </c>
      <c r="AY108" s="19" t="s">
        <v>129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136</v>
      </c>
      <c r="BM108" s="217" t="s">
        <v>861</v>
      </c>
    </row>
    <row r="109" s="2" customFormat="1">
      <c r="A109" s="40"/>
      <c r="B109" s="41"/>
      <c r="C109" s="42"/>
      <c r="D109" s="219" t="s">
        <v>138</v>
      </c>
      <c r="E109" s="42"/>
      <c r="F109" s="220" t="s">
        <v>862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138</v>
      </c>
      <c r="AU109" s="19" t="s">
        <v>83</v>
      </c>
    </row>
    <row r="110" s="13" customFormat="1">
      <c r="A110" s="13"/>
      <c r="B110" s="224"/>
      <c r="C110" s="225"/>
      <c r="D110" s="226" t="s">
        <v>140</v>
      </c>
      <c r="E110" s="227" t="s">
        <v>19</v>
      </c>
      <c r="F110" s="228" t="s">
        <v>863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140</v>
      </c>
      <c r="AU110" s="234" t="s">
        <v>83</v>
      </c>
      <c r="AV110" s="13" t="s">
        <v>80</v>
      </c>
      <c r="AW110" s="13" t="s">
        <v>33</v>
      </c>
      <c r="AX110" s="13" t="s">
        <v>72</v>
      </c>
      <c r="AY110" s="234" t="s">
        <v>129</v>
      </c>
    </row>
    <row r="111" s="14" customFormat="1">
      <c r="A111" s="14"/>
      <c r="B111" s="235"/>
      <c r="C111" s="236"/>
      <c r="D111" s="226" t="s">
        <v>140</v>
      </c>
      <c r="E111" s="237" t="s">
        <v>19</v>
      </c>
      <c r="F111" s="238" t="s">
        <v>864</v>
      </c>
      <c r="G111" s="236"/>
      <c r="H111" s="239">
        <v>1832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140</v>
      </c>
      <c r="AU111" s="245" t="s">
        <v>83</v>
      </c>
      <c r="AV111" s="14" t="s">
        <v>83</v>
      </c>
      <c r="AW111" s="14" t="s">
        <v>33</v>
      </c>
      <c r="AX111" s="14" t="s">
        <v>80</v>
      </c>
      <c r="AY111" s="245" t="s">
        <v>129</v>
      </c>
    </row>
    <row r="112" s="2" customFormat="1" ht="37.8" customHeight="1">
      <c r="A112" s="40"/>
      <c r="B112" s="41"/>
      <c r="C112" s="206" t="s">
        <v>171</v>
      </c>
      <c r="D112" s="206" t="s">
        <v>131</v>
      </c>
      <c r="E112" s="207" t="s">
        <v>865</v>
      </c>
      <c r="F112" s="208" t="s">
        <v>866</v>
      </c>
      <c r="G112" s="209" t="s">
        <v>134</v>
      </c>
      <c r="H112" s="210">
        <v>720</v>
      </c>
      <c r="I112" s="211"/>
      <c r="J112" s="212">
        <f>ROUND(I112*H112,2)</f>
        <v>0</v>
      </c>
      <c r="K112" s="208" t="s">
        <v>135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0.62</v>
      </c>
      <c r="T112" s="216">
        <f>S112*H112</f>
        <v>446.39999999999998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136</v>
      </c>
      <c r="AT112" s="217" t="s">
        <v>131</v>
      </c>
      <c r="AU112" s="217" t="s">
        <v>83</v>
      </c>
      <c r="AY112" s="19" t="s">
        <v>129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136</v>
      </c>
      <c r="BM112" s="217" t="s">
        <v>867</v>
      </c>
    </row>
    <row r="113" s="2" customFormat="1">
      <c r="A113" s="40"/>
      <c r="B113" s="41"/>
      <c r="C113" s="42"/>
      <c r="D113" s="219" t="s">
        <v>138</v>
      </c>
      <c r="E113" s="42"/>
      <c r="F113" s="220" t="s">
        <v>868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83</v>
      </c>
    </row>
    <row r="114" s="14" customFormat="1">
      <c r="A114" s="14"/>
      <c r="B114" s="235"/>
      <c r="C114" s="236"/>
      <c r="D114" s="226" t="s">
        <v>140</v>
      </c>
      <c r="E114" s="237" t="s">
        <v>19</v>
      </c>
      <c r="F114" s="238" t="s">
        <v>869</v>
      </c>
      <c r="G114" s="236"/>
      <c r="H114" s="239">
        <v>720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140</v>
      </c>
      <c r="AU114" s="245" t="s">
        <v>83</v>
      </c>
      <c r="AV114" s="14" t="s">
        <v>83</v>
      </c>
      <c r="AW114" s="14" t="s">
        <v>33</v>
      </c>
      <c r="AX114" s="14" t="s">
        <v>80</v>
      </c>
      <c r="AY114" s="245" t="s">
        <v>129</v>
      </c>
    </row>
    <row r="115" s="2" customFormat="1" ht="37.8" customHeight="1">
      <c r="A115" s="40"/>
      <c r="B115" s="41"/>
      <c r="C115" s="206" t="s">
        <v>180</v>
      </c>
      <c r="D115" s="206" t="s">
        <v>131</v>
      </c>
      <c r="E115" s="207" t="s">
        <v>870</v>
      </c>
      <c r="F115" s="208" t="s">
        <v>871</v>
      </c>
      <c r="G115" s="209" t="s">
        <v>134</v>
      </c>
      <c r="H115" s="210">
        <v>913</v>
      </c>
      <c r="I115" s="211"/>
      <c r="J115" s="212">
        <f>ROUND(I115*H115,2)</f>
        <v>0</v>
      </c>
      <c r="K115" s="208" t="s">
        <v>135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0.22</v>
      </c>
      <c r="T115" s="216">
        <f>S115*H115</f>
        <v>200.86000000000001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136</v>
      </c>
      <c r="AT115" s="217" t="s">
        <v>131</v>
      </c>
      <c r="AU115" s="217" t="s">
        <v>83</v>
      </c>
      <c r="AY115" s="19" t="s">
        <v>129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136</v>
      </c>
      <c r="BM115" s="217" t="s">
        <v>872</v>
      </c>
    </row>
    <row r="116" s="2" customFormat="1">
      <c r="A116" s="40"/>
      <c r="B116" s="41"/>
      <c r="C116" s="42"/>
      <c r="D116" s="219" t="s">
        <v>138</v>
      </c>
      <c r="E116" s="42"/>
      <c r="F116" s="220" t="s">
        <v>873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138</v>
      </c>
      <c r="AU116" s="19" t="s">
        <v>83</v>
      </c>
    </row>
    <row r="117" s="14" customFormat="1">
      <c r="A117" s="14"/>
      <c r="B117" s="235"/>
      <c r="C117" s="236"/>
      <c r="D117" s="226" t="s">
        <v>140</v>
      </c>
      <c r="E117" s="237" t="s">
        <v>19</v>
      </c>
      <c r="F117" s="238" t="s">
        <v>874</v>
      </c>
      <c r="G117" s="236"/>
      <c r="H117" s="239">
        <v>720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140</v>
      </c>
      <c r="AU117" s="245" t="s">
        <v>83</v>
      </c>
      <c r="AV117" s="14" t="s">
        <v>83</v>
      </c>
      <c r="AW117" s="14" t="s">
        <v>33</v>
      </c>
      <c r="AX117" s="14" t="s">
        <v>72</v>
      </c>
      <c r="AY117" s="245" t="s">
        <v>129</v>
      </c>
    </row>
    <row r="118" s="14" customFormat="1">
      <c r="A118" s="14"/>
      <c r="B118" s="235"/>
      <c r="C118" s="236"/>
      <c r="D118" s="226" t="s">
        <v>140</v>
      </c>
      <c r="E118" s="237" t="s">
        <v>19</v>
      </c>
      <c r="F118" s="238" t="s">
        <v>875</v>
      </c>
      <c r="G118" s="236"/>
      <c r="H118" s="239">
        <v>193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140</v>
      </c>
      <c r="AU118" s="245" t="s">
        <v>83</v>
      </c>
      <c r="AV118" s="14" t="s">
        <v>83</v>
      </c>
      <c r="AW118" s="14" t="s">
        <v>33</v>
      </c>
      <c r="AX118" s="14" t="s">
        <v>72</v>
      </c>
      <c r="AY118" s="245" t="s">
        <v>129</v>
      </c>
    </row>
    <row r="119" s="15" customFormat="1">
      <c r="A119" s="15"/>
      <c r="B119" s="246"/>
      <c r="C119" s="247"/>
      <c r="D119" s="226" t="s">
        <v>140</v>
      </c>
      <c r="E119" s="248" t="s">
        <v>19</v>
      </c>
      <c r="F119" s="249" t="s">
        <v>156</v>
      </c>
      <c r="G119" s="247"/>
      <c r="H119" s="250">
        <v>913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140</v>
      </c>
      <c r="AU119" s="256" t="s">
        <v>83</v>
      </c>
      <c r="AV119" s="15" t="s">
        <v>136</v>
      </c>
      <c r="AW119" s="15" t="s">
        <v>33</v>
      </c>
      <c r="AX119" s="15" t="s">
        <v>80</v>
      </c>
      <c r="AY119" s="256" t="s">
        <v>129</v>
      </c>
    </row>
    <row r="120" s="2" customFormat="1" ht="33" customHeight="1">
      <c r="A120" s="40"/>
      <c r="B120" s="41"/>
      <c r="C120" s="206" t="s">
        <v>188</v>
      </c>
      <c r="D120" s="206" t="s">
        <v>131</v>
      </c>
      <c r="E120" s="207" t="s">
        <v>876</v>
      </c>
      <c r="F120" s="208" t="s">
        <v>877</v>
      </c>
      <c r="G120" s="209" t="s">
        <v>134</v>
      </c>
      <c r="H120" s="210">
        <v>9</v>
      </c>
      <c r="I120" s="211"/>
      <c r="J120" s="212">
        <f>ROUND(I120*H120,2)</f>
        <v>0</v>
      </c>
      <c r="K120" s="208" t="s">
        <v>135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0.32500000000000001</v>
      </c>
      <c r="T120" s="216">
        <f>S120*H120</f>
        <v>2.9250000000000003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136</v>
      </c>
      <c r="AT120" s="217" t="s">
        <v>131</v>
      </c>
      <c r="AU120" s="217" t="s">
        <v>83</v>
      </c>
      <c r="AY120" s="19" t="s">
        <v>129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136</v>
      </c>
      <c r="BM120" s="217" t="s">
        <v>878</v>
      </c>
    </row>
    <row r="121" s="2" customFormat="1">
      <c r="A121" s="40"/>
      <c r="B121" s="41"/>
      <c r="C121" s="42"/>
      <c r="D121" s="219" t="s">
        <v>138</v>
      </c>
      <c r="E121" s="42"/>
      <c r="F121" s="220" t="s">
        <v>879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138</v>
      </c>
      <c r="AU121" s="19" t="s">
        <v>83</v>
      </c>
    </row>
    <row r="122" s="14" customFormat="1">
      <c r="A122" s="14"/>
      <c r="B122" s="235"/>
      <c r="C122" s="236"/>
      <c r="D122" s="226" t="s">
        <v>140</v>
      </c>
      <c r="E122" s="237" t="s">
        <v>19</v>
      </c>
      <c r="F122" s="238" t="s">
        <v>880</v>
      </c>
      <c r="G122" s="236"/>
      <c r="H122" s="239">
        <v>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140</v>
      </c>
      <c r="AU122" s="245" t="s">
        <v>83</v>
      </c>
      <c r="AV122" s="14" t="s">
        <v>83</v>
      </c>
      <c r="AW122" s="14" t="s">
        <v>33</v>
      </c>
      <c r="AX122" s="14" t="s">
        <v>80</v>
      </c>
      <c r="AY122" s="245" t="s">
        <v>129</v>
      </c>
    </row>
    <row r="123" s="2" customFormat="1" ht="24.15" customHeight="1">
      <c r="A123" s="40"/>
      <c r="B123" s="41"/>
      <c r="C123" s="206" t="s">
        <v>196</v>
      </c>
      <c r="D123" s="206" t="s">
        <v>131</v>
      </c>
      <c r="E123" s="207" t="s">
        <v>149</v>
      </c>
      <c r="F123" s="208" t="s">
        <v>150</v>
      </c>
      <c r="G123" s="209" t="s">
        <v>151</v>
      </c>
      <c r="H123" s="210">
        <v>182</v>
      </c>
      <c r="I123" s="211"/>
      <c r="J123" s="212">
        <f>ROUND(I123*H123,2)</f>
        <v>0</v>
      </c>
      <c r="K123" s="208" t="s">
        <v>135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0.20499999999999999</v>
      </c>
      <c r="T123" s="216">
        <f>S123*H123</f>
        <v>37.309999999999995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136</v>
      </c>
      <c r="AT123" s="217" t="s">
        <v>131</v>
      </c>
      <c r="AU123" s="217" t="s">
        <v>83</v>
      </c>
      <c r="AY123" s="19" t="s">
        <v>129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136</v>
      </c>
      <c r="BM123" s="217" t="s">
        <v>881</v>
      </c>
    </row>
    <row r="124" s="2" customFormat="1">
      <c r="A124" s="40"/>
      <c r="B124" s="41"/>
      <c r="C124" s="42"/>
      <c r="D124" s="219" t="s">
        <v>138</v>
      </c>
      <c r="E124" s="42"/>
      <c r="F124" s="220" t="s">
        <v>153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138</v>
      </c>
      <c r="AU124" s="19" t="s">
        <v>83</v>
      </c>
    </row>
    <row r="125" s="13" customFormat="1">
      <c r="A125" s="13"/>
      <c r="B125" s="224"/>
      <c r="C125" s="225"/>
      <c r="D125" s="226" t="s">
        <v>140</v>
      </c>
      <c r="E125" s="227" t="s">
        <v>19</v>
      </c>
      <c r="F125" s="228" t="s">
        <v>882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140</v>
      </c>
      <c r="AU125" s="234" t="s">
        <v>83</v>
      </c>
      <c r="AV125" s="13" t="s">
        <v>80</v>
      </c>
      <c r="AW125" s="13" t="s">
        <v>33</v>
      </c>
      <c r="AX125" s="13" t="s">
        <v>72</v>
      </c>
      <c r="AY125" s="234" t="s">
        <v>129</v>
      </c>
    </row>
    <row r="126" s="14" customFormat="1">
      <c r="A126" s="14"/>
      <c r="B126" s="235"/>
      <c r="C126" s="236"/>
      <c r="D126" s="226" t="s">
        <v>140</v>
      </c>
      <c r="E126" s="237" t="s">
        <v>19</v>
      </c>
      <c r="F126" s="238" t="s">
        <v>883</v>
      </c>
      <c r="G126" s="236"/>
      <c r="H126" s="239">
        <v>43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140</v>
      </c>
      <c r="AU126" s="245" t="s">
        <v>83</v>
      </c>
      <c r="AV126" s="14" t="s">
        <v>83</v>
      </c>
      <c r="AW126" s="14" t="s">
        <v>33</v>
      </c>
      <c r="AX126" s="14" t="s">
        <v>72</v>
      </c>
      <c r="AY126" s="245" t="s">
        <v>129</v>
      </c>
    </row>
    <row r="127" s="14" customFormat="1">
      <c r="A127" s="14"/>
      <c r="B127" s="235"/>
      <c r="C127" s="236"/>
      <c r="D127" s="226" t="s">
        <v>140</v>
      </c>
      <c r="E127" s="237" t="s">
        <v>19</v>
      </c>
      <c r="F127" s="238" t="s">
        <v>884</v>
      </c>
      <c r="G127" s="236"/>
      <c r="H127" s="239">
        <v>139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140</v>
      </c>
      <c r="AU127" s="245" t="s">
        <v>83</v>
      </c>
      <c r="AV127" s="14" t="s">
        <v>83</v>
      </c>
      <c r="AW127" s="14" t="s">
        <v>33</v>
      </c>
      <c r="AX127" s="14" t="s">
        <v>72</v>
      </c>
      <c r="AY127" s="245" t="s">
        <v>129</v>
      </c>
    </row>
    <row r="128" s="15" customFormat="1">
      <c r="A128" s="15"/>
      <c r="B128" s="246"/>
      <c r="C128" s="247"/>
      <c r="D128" s="226" t="s">
        <v>140</v>
      </c>
      <c r="E128" s="248" t="s">
        <v>19</v>
      </c>
      <c r="F128" s="249" t="s">
        <v>156</v>
      </c>
      <c r="G128" s="247"/>
      <c r="H128" s="250">
        <v>182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140</v>
      </c>
      <c r="AU128" s="256" t="s">
        <v>83</v>
      </c>
      <c r="AV128" s="15" t="s">
        <v>136</v>
      </c>
      <c r="AW128" s="15" t="s">
        <v>33</v>
      </c>
      <c r="AX128" s="15" t="s">
        <v>80</v>
      </c>
      <c r="AY128" s="256" t="s">
        <v>129</v>
      </c>
    </row>
    <row r="129" s="2" customFormat="1" ht="24.15" customHeight="1">
      <c r="A129" s="40"/>
      <c r="B129" s="41"/>
      <c r="C129" s="206" t="s">
        <v>204</v>
      </c>
      <c r="D129" s="206" t="s">
        <v>131</v>
      </c>
      <c r="E129" s="207" t="s">
        <v>157</v>
      </c>
      <c r="F129" s="208" t="s">
        <v>158</v>
      </c>
      <c r="G129" s="209" t="s">
        <v>151</v>
      </c>
      <c r="H129" s="210">
        <v>182</v>
      </c>
      <c r="I129" s="211"/>
      <c r="J129" s="212">
        <f>ROUND(I129*H129,2)</f>
        <v>0</v>
      </c>
      <c r="K129" s="208" t="s">
        <v>135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0.11500000000000001</v>
      </c>
      <c r="T129" s="216">
        <f>S129*H129</f>
        <v>20.93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136</v>
      </c>
      <c r="AT129" s="217" t="s">
        <v>131</v>
      </c>
      <c r="AU129" s="217" t="s">
        <v>83</v>
      </c>
      <c r="AY129" s="19" t="s">
        <v>129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136</v>
      </c>
      <c r="BM129" s="217" t="s">
        <v>885</v>
      </c>
    </row>
    <row r="130" s="2" customFormat="1">
      <c r="A130" s="40"/>
      <c r="B130" s="41"/>
      <c r="C130" s="42"/>
      <c r="D130" s="219" t="s">
        <v>138</v>
      </c>
      <c r="E130" s="42"/>
      <c r="F130" s="220" t="s">
        <v>160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83</v>
      </c>
    </row>
    <row r="131" s="14" customFormat="1">
      <c r="A131" s="14"/>
      <c r="B131" s="235"/>
      <c r="C131" s="236"/>
      <c r="D131" s="226" t="s">
        <v>140</v>
      </c>
      <c r="E131" s="237" t="s">
        <v>19</v>
      </c>
      <c r="F131" s="238" t="s">
        <v>886</v>
      </c>
      <c r="G131" s="236"/>
      <c r="H131" s="239">
        <v>182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140</v>
      </c>
      <c r="AU131" s="245" t="s">
        <v>83</v>
      </c>
      <c r="AV131" s="14" t="s">
        <v>83</v>
      </c>
      <c r="AW131" s="14" t="s">
        <v>33</v>
      </c>
      <c r="AX131" s="14" t="s">
        <v>80</v>
      </c>
      <c r="AY131" s="245" t="s">
        <v>129</v>
      </c>
    </row>
    <row r="132" s="2" customFormat="1" ht="24.15" customHeight="1">
      <c r="A132" s="40"/>
      <c r="B132" s="41"/>
      <c r="C132" s="206" t="s">
        <v>213</v>
      </c>
      <c r="D132" s="206" t="s">
        <v>131</v>
      </c>
      <c r="E132" s="207" t="s">
        <v>887</v>
      </c>
      <c r="F132" s="208" t="s">
        <v>888</v>
      </c>
      <c r="G132" s="209" t="s">
        <v>151</v>
      </c>
      <c r="H132" s="210">
        <v>321</v>
      </c>
      <c r="I132" s="211"/>
      <c r="J132" s="212">
        <f>ROUND(I132*H132,2)</f>
        <v>0</v>
      </c>
      <c r="K132" s="208" t="s">
        <v>135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0.040000000000000001</v>
      </c>
      <c r="T132" s="216">
        <f>S132*H132</f>
        <v>12.84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136</v>
      </c>
      <c r="AT132" s="217" t="s">
        <v>131</v>
      </c>
      <c r="AU132" s="217" t="s">
        <v>83</v>
      </c>
      <c r="AY132" s="19" t="s">
        <v>129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136</v>
      </c>
      <c r="BM132" s="217" t="s">
        <v>889</v>
      </c>
    </row>
    <row r="133" s="2" customFormat="1">
      <c r="A133" s="40"/>
      <c r="B133" s="41"/>
      <c r="C133" s="42"/>
      <c r="D133" s="219" t="s">
        <v>138</v>
      </c>
      <c r="E133" s="42"/>
      <c r="F133" s="220" t="s">
        <v>890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138</v>
      </c>
      <c r="AU133" s="19" t="s">
        <v>83</v>
      </c>
    </row>
    <row r="134" s="14" customFormat="1">
      <c r="A134" s="14"/>
      <c r="B134" s="235"/>
      <c r="C134" s="236"/>
      <c r="D134" s="226" t="s">
        <v>140</v>
      </c>
      <c r="E134" s="237" t="s">
        <v>19</v>
      </c>
      <c r="F134" s="238" t="s">
        <v>891</v>
      </c>
      <c r="G134" s="236"/>
      <c r="H134" s="239">
        <v>321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140</v>
      </c>
      <c r="AU134" s="245" t="s">
        <v>83</v>
      </c>
      <c r="AV134" s="14" t="s">
        <v>83</v>
      </c>
      <c r="AW134" s="14" t="s">
        <v>33</v>
      </c>
      <c r="AX134" s="14" t="s">
        <v>80</v>
      </c>
      <c r="AY134" s="245" t="s">
        <v>129</v>
      </c>
    </row>
    <row r="135" s="2" customFormat="1" ht="16.5" customHeight="1">
      <c r="A135" s="40"/>
      <c r="B135" s="41"/>
      <c r="C135" s="206" t="s">
        <v>8</v>
      </c>
      <c r="D135" s="206" t="s">
        <v>131</v>
      </c>
      <c r="E135" s="207" t="s">
        <v>892</v>
      </c>
      <c r="F135" s="208" t="s">
        <v>893</v>
      </c>
      <c r="G135" s="209" t="s">
        <v>134</v>
      </c>
      <c r="H135" s="210">
        <v>410</v>
      </c>
      <c r="I135" s="211"/>
      <c r="J135" s="212">
        <f>ROUND(I135*H135,2)</f>
        <v>0</v>
      </c>
      <c r="K135" s="208" t="s">
        <v>135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136</v>
      </c>
      <c r="AT135" s="217" t="s">
        <v>131</v>
      </c>
      <c r="AU135" s="217" t="s">
        <v>83</v>
      </c>
      <c r="AY135" s="19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136</v>
      </c>
      <c r="BM135" s="217" t="s">
        <v>894</v>
      </c>
    </row>
    <row r="136" s="2" customFormat="1">
      <c r="A136" s="40"/>
      <c r="B136" s="41"/>
      <c r="C136" s="42"/>
      <c r="D136" s="219" t="s">
        <v>138</v>
      </c>
      <c r="E136" s="42"/>
      <c r="F136" s="220" t="s">
        <v>895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83</v>
      </c>
    </row>
    <row r="137" s="14" customFormat="1">
      <c r="A137" s="14"/>
      <c r="B137" s="235"/>
      <c r="C137" s="236"/>
      <c r="D137" s="226" t="s">
        <v>140</v>
      </c>
      <c r="E137" s="237" t="s">
        <v>19</v>
      </c>
      <c r="F137" s="238" t="s">
        <v>896</v>
      </c>
      <c r="G137" s="236"/>
      <c r="H137" s="239">
        <v>410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140</v>
      </c>
      <c r="AU137" s="245" t="s">
        <v>83</v>
      </c>
      <c r="AV137" s="14" t="s">
        <v>83</v>
      </c>
      <c r="AW137" s="14" t="s">
        <v>33</v>
      </c>
      <c r="AX137" s="14" t="s">
        <v>80</v>
      </c>
      <c r="AY137" s="245" t="s">
        <v>129</v>
      </c>
    </row>
    <row r="138" s="2" customFormat="1" ht="16.5" customHeight="1">
      <c r="A138" s="40"/>
      <c r="B138" s="41"/>
      <c r="C138" s="206" t="s">
        <v>229</v>
      </c>
      <c r="D138" s="206" t="s">
        <v>131</v>
      </c>
      <c r="E138" s="207" t="s">
        <v>897</v>
      </c>
      <c r="F138" s="208" t="s">
        <v>898</v>
      </c>
      <c r="G138" s="209" t="s">
        <v>134</v>
      </c>
      <c r="H138" s="210">
        <v>920</v>
      </c>
      <c r="I138" s="211"/>
      <c r="J138" s="212">
        <f>ROUND(I138*H138,2)</f>
        <v>0</v>
      </c>
      <c r="K138" s="208" t="s">
        <v>135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136</v>
      </c>
      <c r="AT138" s="217" t="s">
        <v>131</v>
      </c>
      <c r="AU138" s="217" t="s">
        <v>83</v>
      </c>
      <c r="AY138" s="19" t="s">
        <v>129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136</v>
      </c>
      <c r="BM138" s="217" t="s">
        <v>899</v>
      </c>
    </row>
    <row r="139" s="2" customFormat="1">
      <c r="A139" s="40"/>
      <c r="B139" s="41"/>
      <c r="C139" s="42"/>
      <c r="D139" s="219" t="s">
        <v>138</v>
      </c>
      <c r="E139" s="42"/>
      <c r="F139" s="220" t="s">
        <v>900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83</v>
      </c>
    </row>
    <row r="140" s="14" customFormat="1">
      <c r="A140" s="14"/>
      <c r="B140" s="235"/>
      <c r="C140" s="236"/>
      <c r="D140" s="226" t="s">
        <v>140</v>
      </c>
      <c r="E140" s="237" t="s">
        <v>19</v>
      </c>
      <c r="F140" s="238" t="s">
        <v>901</v>
      </c>
      <c r="G140" s="236"/>
      <c r="H140" s="239">
        <v>920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140</v>
      </c>
      <c r="AU140" s="245" t="s">
        <v>83</v>
      </c>
      <c r="AV140" s="14" t="s">
        <v>83</v>
      </c>
      <c r="AW140" s="14" t="s">
        <v>33</v>
      </c>
      <c r="AX140" s="14" t="s">
        <v>80</v>
      </c>
      <c r="AY140" s="245" t="s">
        <v>129</v>
      </c>
    </row>
    <row r="141" s="2" customFormat="1" ht="24.15" customHeight="1">
      <c r="A141" s="40"/>
      <c r="B141" s="41"/>
      <c r="C141" s="206" t="s">
        <v>238</v>
      </c>
      <c r="D141" s="206" t="s">
        <v>131</v>
      </c>
      <c r="E141" s="207" t="s">
        <v>164</v>
      </c>
      <c r="F141" s="208" t="s">
        <v>165</v>
      </c>
      <c r="G141" s="209" t="s">
        <v>166</v>
      </c>
      <c r="H141" s="210">
        <v>238</v>
      </c>
      <c r="I141" s="211"/>
      <c r="J141" s="212">
        <f>ROUND(I141*H141,2)</f>
        <v>0</v>
      </c>
      <c r="K141" s="208" t="s">
        <v>135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136</v>
      </c>
      <c r="AT141" s="217" t="s">
        <v>131</v>
      </c>
      <c r="AU141" s="217" t="s">
        <v>83</v>
      </c>
      <c r="AY141" s="19" t="s">
        <v>129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136</v>
      </c>
      <c r="BM141" s="217" t="s">
        <v>902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168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83</v>
      </c>
    </row>
    <row r="143" s="14" customFormat="1">
      <c r="A143" s="14"/>
      <c r="B143" s="235"/>
      <c r="C143" s="236"/>
      <c r="D143" s="226" t="s">
        <v>140</v>
      </c>
      <c r="E143" s="237" t="s">
        <v>19</v>
      </c>
      <c r="F143" s="238" t="s">
        <v>903</v>
      </c>
      <c r="G143" s="236"/>
      <c r="H143" s="239">
        <v>238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140</v>
      </c>
      <c r="AU143" s="245" t="s">
        <v>83</v>
      </c>
      <c r="AV143" s="14" t="s">
        <v>83</v>
      </c>
      <c r="AW143" s="14" t="s">
        <v>33</v>
      </c>
      <c r="AX143" s="14" t="s">
        <v>80</v>
      </c>
      <c r="AY143" s="245" t="s">
        <v>129</v>
      </c>
    </row>
    <row r="144" s="2" customFormat="1" ht="24.15" customHeight="1">
      <c r="A144" s="40"/>
      <c r="B144" s="41"/>
      <c r="C144" s="206" t="s">
        <v>243</v>
      </c>
      <c r="D144" s="206" t="s">
        <v>131</v>
      </c>
      <c r="E144" s="207" t="s">
        <v>181</v>
      </c>
      <c r="F144" s="208" t="s">
        <v>182</v>
      </c>
      <c r="G144" s="209" t="s">
        <v>166</v>
      </c>
      <c r="H144" s="210">
        <v>43.875</v>
      </c>
      <c r="I144" s="211"/>
      <c r="J144" s="212">
        <f>ROUND(I144*H144,2)</f>
        <v>0</v>
      </c>
      <c r="K144" s="208" t="s">
        <v>135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136</v>
      </c>
      <c r="AT144" s="217" t="s">
        <v>131</v>
      </c>
      <c r="AU144" s="217" t="s">
        <v>83</v>
      </c>
      <c r="AY144" s="19" t="s">
        <v>129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136</v>
      </c>
      <c r="BM144" s="217" t="s">
        <v>904</v>
      </c>
    </row>
    <row r="145" s="2" customFormat="1">
      <c r="A145" s="40"/>
      <c r="B145" s="41"/>
      <c r="C145" s="42"/>
      <c r="D145" s="219" t="s">
        <v>138</v>
      </c>
      <c r="E145" s="42"/>
      <c r="F145" s="220" t="s">
        <v>184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83</v>
      </c>
    </row>
    <row r="146" s="13" customFormat="1">
      <c r="A146" s="13"/>
      <c r="B146" s="224"/>
      <c r="C146" s="225"/>
      <c r="D146" s="226" t="s">
        <v>140</v>
      </c>
      <c r="E146" s="227" t="s">
        <v>19</v>
      </c>
      <c r="F146" s="228" t="s">
        <v>185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140</v>
      </c>
      <c r="AU146" s="234" t="s">
        <v>83</v>
      </c>
      <c r="AV146" s="13" t="s">
        <v>80</v>
      </c>
      <c r="AW146" s="13" t="s">
        <v>33</v>
      </c>
      <c r="AX146" s="13" t="s">
        <v>72</v>
      </c>
      <c r="AY146" s="234" t="s">
        <v>129</v>
      </c>
    </row>
    <row r="147" s="14" customFormat="1">
      <c r="A147" s="14"/>
      <c r="B147" s="235"/>
      <c r="C147" s="236"/>
      <c r="D147" s="226" t="s">
        <v>140</v>
      </c>
      <c r="E147" s="237" t="s">
        <v>19</v>
      </c>
      <c r="F147" s="238" t="s">
        <v>905</v>
      </c>
      <c r="G147" s="236"/>
      <c r="H147" s="239">
        <v>43.875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140</v>
      </c>
      <c r="AU147" s="245" t="s">
        <v>83</v>
      </c>
      <c r="AV147" s="14" t="s">
        <v>83</v>
      </c>
      <c r="AW147" s="14" t="s">
        <v>33</v>
      </c>
      <c r="AX147" s="14" t="s">
        <v>80</v>
      </c>
      <c r="AY147" s="245" t="s">
        <v>129</v>
      </c>
    </row>
    <row r="148" s="13" customFormat="1">
      <c r="A148" s="13"/>
      <c r="B148" s="224"/>
      <c r="C148" s="225"/>
      <c r="D148" s="226" t="s">
        <v>140</v>
      </c>
      <c r="E148" s="227" t="s">
        <v>19</v>
      </c>
      <c r="F148" s="228" t="s">
        <v>906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140</v>
      </c>
      <c r="AU148" s="234" t="s">
        <v>83</v>
      </c>
      <c r="AV148" s="13" t="s">
        <v>80</v>
      </c>
      <c r="AW148" s="13" t="s">
        <v>33</v>
      </c>
      <c r="AX148" s="13" t="s">
        <v>72</v>
      </c>
      <c r="AY148" s="234" t="s">
        <v>129</v>
      </c>
    </row>
    <row r="149" s="2" customFormat="1" ht="24.15" customHeight="1">
      <c r="A149" s="40"/>
      <c r="B149" s="41"/>
      <c r="C149" s="206" t="s">
        <v>250</v>
      </c>
      <c r="D149" s="206" t="s">
        <v>131</v>
      </c>
      <c r="E149" s="207" t="s">
        <v>907</v>
      </c>
      <c r="F149" s="208" t="s">
        <v>908</v>
      </c>
      <c r="G149" s="209" t="s">
        <v>166</v>
      </c>
      <c r="H149" s="210">
        <v>101.25</v>
      </c>
      <c r="I149" s="211"/>
      <c r="J149" s="212">
        <f>ROUND(I149*H149,2)</f>
        <v>0</v>
      </c>
      <c r="K149" s="208" t="s">
        <v>135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136</v>
      </c>
      <c r="AT149" s="217" t="s">
        <v>131</v>
      </c>
      <c r="AU149" s="217" t="s">
        <v>83</v>
      </c>
      <c r="AY149" s="19" t="s">
        <v>129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136</v>
      </c>
      <c r="BM149" s="217" t="s">
        <v>909</v>
      </c>
    </row>
    <row r="150" s="2" customFormat="1">
      <c r="A150" s="40"/>
      <c r="B150" s="41"/>
      <c r="C150" s="42"/>
      <c r="D150" s="219" t="s">
        <v>138</v>
      </c>
      <c r="E150" s="42"/>
      <c r="F150" s="220" t="s">
        <v>910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138</v>
      </c>
      <c r="AU150" s="19" t="s">
        <v>83</v>
      </c>
    </row>
    <row r="151" s="13" customFormat="1">
      <c r="A151" s="13"/>
      <c r="B151" s="224"/>
      <c r="C151" s="225"/>
      <c r="D151" s="226" t="s">
        <v>140</v>
      </c>
      <c r="E151" s="227" t="s">
        <v>19</v>
      </c>
      <c r="F151" s="228" t="s">
        <v>193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140</v>
      </c>
      <c r="AU151" s="234" t="s">
        <v>83</v>
      </c>
      <c r="AV151" s="13" t="s">
        <v>80</v>
      </c>
      <c r="AW151" s="13" t="s">
        <v>33</v>
      </c>
      <c r="AX151" s="13" t="s">
        <v>72</v>
      </c>
      <c r="AY151" s="234" t="s">
        <v>129</v>
      </c>
    </row>
    <row r="152" s="14" customFormat="1">
      <c r="A152" s="14"/>
      <c r="B152" s="235"/>
      <c r="C152" s="236"/>
      <c r="D152" s="226" t="s">
        <v>140</v>
      </c>
      <c r="E152" s="237" t="s">
        <v>19</v>
      </c>
      <c r="F152" s="238" t="s">
        <v>911</v>
      </c>
      <c r="G152" s="236"/>
      <c r="H152" s="239">
        <v>51.25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140</v>
      </c>
      <c r="AU152" s="245" t="s">
        <v>83</v>
      </c>
      <c r="AV152" s="14" t="s">
        <v>83</v>
      </c>
      <c r="AW152" s="14" t="s">
        <v>33</v>
      </c>
      <c r="AX152" s="14" t="s">
        <v>72</v>
      </c>
      <c r="AY152" s="245" t="s">
        <v>129</v>
      </c>
    </row>
    <row r="153" s="14" customFormat="1">
      <c r="A153" s="14"/>
      <c r="B153" s="235"/>
      <c r="C153" s="236"/>
      <c r="D153" s="226" t="s">
        <v>140</v>
      </c>
      <c r="E153" s="237" t="s">
        <v>19</v>
      </c>
      <c r="F153" s="238" t="s">
        <v>912</v>
      </c>
      <c r="G153" s="236"/>
      <c r="H153" s="239">
        <v>50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140</v>
      </c>
      <c r="AU153" s="245" t="s">
        <v>83</v>
      </c>
      <c r="AV153" s="14" t="s">
        <v>83</v>
      </c>
      <c r="AW153" s="14" t="s">
        <v>33</v>
      </c>
      <c r="AX153" s="14" t="s">
        <v>72</v>
      </c>
      <c r="AY153" s="245" t="s">
        <v>129</v>
      </c>
    </row>
    <row r="154" s="15" customFormat="1">
      <c r="A154" s="15"/>
      <c r="B154" s="246"/>
      <c r="C154" s="247"/>
      <c r="D154" s="226" t="s">
        <v>140</v>
      </c>
      <c r="E154" s="248" t="s">
        <v>19</v>
      </c>
      <c r="F154" s="249" t="s">
        <v>156</v>
      </c>
      <c r="G154" s="247"/>
      <c r="H154" s="250">
        <v>101.25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140</v>
      </c>
      <c r="AU154" s="256" t="s">
        <v>83</v>
      </c>
      <c r="AV154" s="15" t="s">
        <v>136</v>
      </c>
      <c r="AW154" s="15" t="s">
        <v>33</v>
      </c>
      <c r="AX154" s="15" t="s">
        <v>80</v>
      </c>
      <c r="AY154" s="256" t="s">
        <v>129</v>
      </c>
    </row>
    <row r="155" s="2" customFormat="1" ht="24.15" customHeight="1">
      <c r="A155" s="40"/>
      <c r="B155" s="41"/>
      <c r="C155" s="206" t="s">
        <v>257</v>
      </c>
      <c r="D155" s="206" t="s">
        <v>131</v>
      </c>
      <c r="E155" s="207" t="s">
        <v>197</v>
      </c>
      <c r="F155" s="208" t="s">
        <v>198</v>
      </c>
      <c r="G155" s="209" t="s">
        <v>166</v>
      </c>
      <c r="H155" s="210">
        <v>18</v>
      </c>
      <c r="I155" s="211"/>
      <c r="J155" s="212">
        <f>ROUND(I155*H155,2)</f>
        <v>0</v>
      </c>
      <c r="K155" s="208" t="s">
        <v>135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136</v>
      </c>
      <c r="AT155" s="217" t="s">
        <v>131</v>
      </c>
      <c r="AU155" s="217" t="s">
        <v>83</v>
      </c>
      <c r="AY155" s="19" t="s">
        <v>129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136</v>
      </c>
      <c r="BM155" s="217" t="s">
        <v>913</v>
      </c>
    </row>
    <row r="156" s="2" customFormat="1">
      <c r="A156" s="40"/>
      <c r="B156" s="41"/>
      <c r="C156" s="42"/>
      <c r="D156" s="219" t="s">
        <v>138</v>
      </c>
      <c r="E156" s="42"/>
      <c r="F156" s="220" t="s">
        <v>200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138</v>
      </c>
      <c r="AU156" s="19" t="s">
        <v>83</v>
      </c>
    </row>
    <row r="157" s="13" customFormat="1">
      <c r="A157" s="13"/>
      <c r="B157" s="224"/>
      <c r="C157" s="225"/>
      <c r="D157" s="226" t="s">
        <v>140</v>
      </c>
      <c r="E157" s="227" t="s">
        <v>19</v>
      </c>
      <c r="F157" s="228" t="s">
        <v>201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140</v>
      </c>
      <c r="AU157" s="234" t="s">
        <v>83</v>
      </c>
      <c r="AV157" s="13" t="s">
        <v>80</v>
      </c>
      <c r="AW157" s="13" t="s">
        <v>33</v>
      </c>
      <c r="AX157" s="13" t="s">
        <v>72</v>
      </c>
      <c r="AY157" s="234" t="s">
        <v>129</v>
      </c>
    </row>
    <row r="158" s="14" customFormat="1">
      <c r="A158" s="14"/>
      <c r="B158" s="235"/>
      <c r="C158" s="236"/>
      <c r="D158" s="226" t="s">
        <v>140</v>
      </c>
      <c r="E158" s="237" t="s">
        <v>19</v>
      </c>
      <c r="F158" s="238" t="s">
        <v>914</v>
      </c>
      <c r="G158" s="236"/>
      <c r="H158" s="239">
        <v>18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140</v>
      </c>
      <c r="AU158" s="245" t="s">
        <v>83</v>
      </c>
      <c r="AV158" s="14" t="s">
        <v>83</v>
      </c>
      <c r="AW158" s="14" t="s">
        <v>33</v>
      </c>
      <c r="AX158" s="14" t="s">
        <v>80</v>
      </c>
      <c r="AY158" s="245" t="s">
        <v>129</v>
      </c>
    </row>
    <row r="159" s="13" customFormat="1">
      <c r="A159" s="13"/>
      <c r="B159" s="224"/>
      <c r="C159" s="225"/>
      <c r="D159" s="226" t="s">
        <v>140</v>
      </c>
      <c r="E159" s="227" t="s">
        <v>19</v>
      </c>
      <c r="F159" s="228" t="s">
        <v>915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140</v>
      </c>
      <c r="AU159" s="234" t="s">
        <v>83</v>
      </c>
      <c r="AV159" s="13" t="s">
        <v>80</v>
      </c>
      <c r="AW159" s="13" t="s">
        <v>33</v>
      </c>
      <c r="AX159" s="13" t="s">
        <v>72</v>
      </c>
      <c r="AY159" s="234" t="s">
        <v>129</v>
      </c>
    </row>
    <row r="160" s="2" customFormat="1" ht="37.8" customHeight="1">
      <c r="A160" s="40"/>
      <c r="B160" s="41"/>
      <c r="C160" s="206" t="s">
        <v>264</v>
      </c>
      <c r="D160" s="206" t="s">
        <v>131</v>
      </c>
      <c r="E160" s="207" t="s">
        <v>916</v>
      </c>
      <c r="F160" s="208" t="s">
        <v>917</v>
      </c>
      <c r="G160" s="209" t="s">
        <v>166</v>
      </c>
      <c r="H160" s="210">
        <v>288</v>
      </c>
      <c r="I160" s="211"/>
      <c r="J160" s="212">
        <f>ROUND(I160*H160,2)</f>
        <v>0</v>
      </c>
      <c r="K160" s="208" t="s">
        <v>135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136</v>
      </c>
      <c r="AT160" s="217" t="s">
        <v>131</v>
      </c>
      <c r="AU160" s="217" t="s">
        <v>83</v>
      </c>
      <c r="AY160" s="19" t="s">
        <v>129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136</v>
      </c>
      <c r="BM160" s="217" t="s">
        <v>918</v>
      </c>
    </row>
    <row r="161" s="2" customFormat="1">
      <c r="A161" s="40"/>
      <c r="B161" s="41"/>
      <c r="C161" s="42"/>
      <c r="D161" s="219" t="s">
        <v>138</v>
      </c>
      <c r="E161" s="42"/>
      <c r="F161" s="220" t="s">
        <v>919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138</v>
      </c>
      <c r="AU161" s="19" t="s">
        <v>83</v>
      </c>
    </row>
    <row r="162" s="13" customFormat="1">
      <c r="A162" s="13"/>
      <c r="B162" s="224"/>
      <c r="C162" s="225"/>
      <c r="D162" s="226" t="s">
        <v>140</v>
      </c>
      <c r="E162" s="227" t="s">
        <v>19</v>
      </c>
      <c r="F162" s="228" t="s">
        <v>920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140</v>
      </c>
      <c r="AU162" s="234" t="s">
        <v>83</v>
      </c>
      <c r="AV162" s="13" t="s">
        <v>80</v>
      </c>
      <c r="AW162" s="13" t="s">
        <v>33</v>
      </c>
      <c r="AX162" s="13" t="s">
        <v>72</v>
      </c>
      <c r="AY162" s="234" t="s">
        <v>129</v>
      </c>
    </row>
    <row r="163" s="14" customFormat="1">
      <c r="A163" s="14"/>
      <c r="B163" s="235"/>
      <c r="C163" s="236"/>
      <c r="D163" s="226" t="s">
        <v>140</v>
      </c>
      <c r="E163" s="237" t="s">
        <v>19</v>
      </c>
      <c r="F163" s="238" t="s">
        <v>921</v>
      </c>
      <c r="G163" s="236"/>
      <c r="H163" s="239">
        <v>288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140</v>
      </c>
      <c r="AU163" s="245" t="s">
        <v>83</v>
      </c>
      <c r="AV163" s="14" t="s">
        <v>83</v>
      </c>
      <c r="AW163" s="14" t="s">
        <v>33</v>
      </c>
      <c r="AX163" s="14" t="s">
        <v>80</v>
      </c>
      <c r="AY163" s="245" t="s">
        <v>129</v>
      </c>
    </row>
    <row r="164" s="2" customFormat="1" ht="37.8" customHeight="1">
      <c r="A164" s="40"/>
      <c r="B164" s="41"/>
      <c r="C164" s="206" t="s">
        <v>273</v>
      </c>
      <c r="D164" s="206" t="s">
        <v>131</v>
      </c>
      <c r="E164" s="207" t="s">
        <v>205</v>
      </c>
      <c r="F164" s="208" t="s">
        <v>206</v>
      </c>
      <c r="G164" s="209" t="s">
        <v>166</v>
      </c>
      <c r="H164" s="210">
        <v>179</v>
      </c>
      <c r="I164" s="211"/>
      <c r="J164" s="212">
        <f>ROUND(I164*H164,2)</f>
        <v>0</v>
      </c>
      <c r="K164" s="208" t="s">
        <v>135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136</v>
      </c>
      <c r="AT164" s="217" t="s">
        <v>131</v>
      </c>
      <c r="AU164" s="217" t="s">
        <v>83</v>
      </c>
      <c r="AY164" s="19" t="s">
        <v>129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136</v>
      </c>
      <c r="BM164" s="217" t="s">
        <v>922</v>
      </c>
    </row>
    <row r="165" s="2" customFormat="1">
      <c r="A165" s="40"/>
      <c r="B165" s="41"/>
      <c r="C165" s="42"/>
      <c r="D165" s="219" t="s">
        <v>138</v>
      </c>
      <c r="E165" s="42"/>
      <c r="F165" s="220" t="s">
        <v>208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138</v>
      </c>
      <c r="AU165" s="19" t="s">
        <v>83</v>
      </c>
    </row>
    <row r="166" s="13" customFormat="1">
      <c r="A166" s="13"/>
      <c r="B166" s="224"/>
      <c r="C166" s="225"/>
      <c r="D166" s="226" t="s">
        <v>140</v>
      </c>
      <c r="E166" s="227" t="s">
        <v>19</v>
      </c>
      <c r="F166" s="228" t="s">
        <v>209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140</v>
      </c>
      <c r="AU166" s="234" t="s">
        <v>83</v>
      </c>
      <c r="AV166" s="13" t="s">
        <v>80</v>
      </c>
      <c r="AW166" s="13" t="s">
        <v>33</v>
      </c>
      <c r="AX166" s="13" t="s">
        <v>72</v>
      </c>
      <c r="AY166" s="234" t="s">
        <v>129</v>
      </c>
    </row>
    <row r="167" s="14" customFormat="1">
      <c r="A167" s="14"/>
      <c r="B167" s="235"/>
      <c r="C167" s="236"/>
      <c r="D167" s="226" t="s">
        <v>140</v>
      </c>
      <c r="E167" s="237" t="s">
        <v>19</v>
      </c>
      <c r="F167" s="238" t="s">
        <v>923</v>
      </c>
      <c r="G167" s="236"/>
      <c r="H167" s="239">
        <v>58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140</v>
      </c>
      <c r="AU167" s="245" t="s">
        <v>83</v>
      </c>
      <c r="AV167" s="14" t="s">
        <v>83</v>
      </c>
      <c r="AW167" s="14" t="s">
        <v>33</v>
      </c>
      <c r="AX167" s="14" t="s">
        <v>72</v>
      </c>
      <c r="AY167" s="245" t="s">
        <v>129</v>
      </c>
    </row>
    <row r="168" s="14" customFormat="1">
      <c r="A168" s="14"/>
      <c r="B168" s="235"/>
      <c r="C168" s="236"/>
      <c r="D168" s="226" t="s">
        <v>140</v>
      </c>
      <c r="E168" s="237" t="s">
        <v>19</v>
      </c>
      <c r="F168" s="238" t="s">
        <v>924</v>
      </c>
      <c r="G168" s="236"/>
      <c r="H168" s="239">
        <v>11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140</v>
      </c>
      <c r="AU168" s="245" t="s">
        <v>83</v>
      </c>
      <c r="AV168" s="14" t="s">
        <v>83</v>
      </c>
      <c r="AW168" s="14" t="s">
        <v>33</v>
      </c>
      <c r="AX168" s="14" t="s">
        <v>72</v>
      </c>
      <c r="AY168" s="245" t="s">
        <v>129</v>
      </c>
    </row>
    <row r="169" s="14" customFormat="1">
      <c r="A169" s="14"/>
      <c r="B169" s="235"/>
      <c r="C169" s="236"/>
      <c r="D169" s="226" t="s">
        <v>140</v>
      </c>
      <c r="E169" s="237" t="s">
        <v>19</v>
      </c>
      <c r="F169" s="238" t="s">
        <v>925</v>
      </c>
      <c r="G169" s="236"/>
      <c r="H169" s="239">
        <v>110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140</v>
      </c>
      <c r="AU169" s="245" t="s">
        <v>83</v>
      </c>
      <c r="AV169" s="14" t="s">
        <v>83</v>
      </c>
      <c r="AW169" s="14" t="s">
        <v>33</v>
      </c>
      <c r="AX169" s="14" t="s">
        <v>72</v>
      </c>
      <c r="AY169" s="245" t="s">
        <v>129</v>
      </c>
    </row>
    <row r="170" s="15" customFormat="1">
      <c r="A170" s="15"/>
      <c r="B170" s="246"/>
      <c r="C170" s="247"/>
      <c r="D170" s="226" t="s">
        <v>140</v>
      </c>
      <c r="E170" s="248" t="s">
        <v>19</v>
      </c>
      <c r="F170" s="249" t="s">
        <v>156</v>
      </c>
      <c r="G170" s="247"/>
      <c r="H170" s="250">
        <v>179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140</v>
      </c>
      <c r="AU170" s="256" t="s">
        <v>83</v>
      </c>
      <c r="AV170" s="15" t="s">
        <v>136</v>
      </c>
      <c r="AW170" s="15" t="s">
        <v>33</v>
      </c>
      <c r="AX170" s="15" t="s">
        <v>80</v>
      </c>
      <c r="AY170" s="256" t="s">
        <v>129</v>
      </c>
    </row>
    <row r="171" s="2" customFormat="1" ht="37.8" customHeight="1">
      <c r="A171" s="40"/>
      <c r="B171" s="41"/>
      <c r="C171" s="206" t="s">
        <v>279</v>
      </c>
      <c r="D171" s="206" t="s">
        <v>131</v>
      </c>
      <c r="E171" s="207" t="s">
        <v>926</v>
      </c>
      <c r="F171" s="208" t="s">
        <v>927</v>
      </c>
      <c r="G171" s="209" t="s">
        <v>166</v>
      </c>
      <c r="H171" s="210">
        <v>122</v>
      </c>
      <c r="I171" s="211"/>
      <c r="J171" s="212">
        <f>ROUND(I171*H171,2)</f>
        <v>0</v>
      </c>
      <c r="K171" s="208" t="s">
        <v>135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136</v>
      </c>
      <c r="AT171" s="217" t="s">
        <v>131</v>
      </c>
      <c r="AU171" s="217" t="s">
        <v>83</v>
      </c>
      <c r="AY171" s="19" t="s">
        <v>129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136</v>
      </c>
      <c r="BM171" s="217" t="s">
        <v>928</v>
      </c>
    </row>
    <row r="172" s="2" customFormat="1">
      <c r="A172" s="40"/>
      <c r="B172" s="41"/>
      <c r="C172" s="42"/>
      <c r="D172" s="219" t="s">
        <v>138</v>
      </c>
      <c r="E172" s="42"/>
      <c r="F172" s="220" t="s">
        <v>929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83</v>
      </c>
    </row>
    <row r="173" s="13" customFormat="1">
      <c r="A173" s="13"/>
      <c r="B173" s="224"/>
      <c r="C173" s="225"/>
      <c r="D173" s="226" t="s">
        <v>140</v>
      </c>
      <c r="E173" s="227" t="s">
        <v>19</v>
      </c>
      <c r="F173" s="228" t="s">
        <v>930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140</v>
      </c>
      <c r="AU173" s="234" t="s">
        <v>83</v>
      </c>
      <c r="AV173" s="13" t="s">
        <v>80</v>
      </c>
      <c r="AW173" s="13" t="s">
        <v>33</v>
      </c>
      <c r="AX173" s="13" t="s">
        <v>72</v>
      </c>
      <c r="AY173" s="234" t="s">
        <v>129</v>
      </c>
    </row>
    <row r="174" s="14" customFormat="1">
      <c r="A174" s="14"/>
      <c r="B174" s="235"/>
      <c r="C174" s="236"/>
      <c r="D174" s="226" t="s">
        <v>140</v>
      </c>
      <c r="E174" s="237" t="s">
        <v>19</v>
      </c>
      <c r="F174" s="238" t="s">
        <v>931</v>
      </c>
      <c r="G174" s="236"/>
      <c r="H174" s="239">
        <v>266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140</v>
      </c>
      <c r="AU174" s="245" t="s">
        <v>83</v>
      </c>
      <c r="AV174" s="14" t="s">
        <v>83</v>
      </c>
      <c r="AW174" s="14" t="s">
        <v>33</v>
      </c>
      <c r="AX174" s="14" t="s">
        <v>72</v>
      </c>
      <c r="AY174" s="245" t="s">
        <v>129</v>
      </c>
    </row>
    <row r="175" s="14" customFormat="1">
      <c r="A175" s="14"/>
      <c r="B175" s="235"/>
      <c r="C175" s="236"/>
      <c r="D175" s="226" t="s">
        <v>140</v>
      </c>
      <c r="E175" s="237" t="s">
        <v>19</v>
      </c>
      <c r="F175" s="238" t="s">
        <v>932</v>
      </c>
      <c r="G175" s="236"/>
      <c r="H175" s="239">
        <v>-144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140</v>
      </c>
      <c r="AU175" s="245" t="s">
        <v>83</v>
      </c>
      <c r="AV175" s="14" t="s">
        <v>83</v>
      </c>
      <c r="AW175" s="14" t="s">
        <v>33</v>
      </c>
      <c r="AX175" s="14" t="s">
        <v>72</v>
      </c>
      <c r="AY175" s="245" t="s">
        <v>129</v>
      </c>
    </row>
    <row r="176" s="15" customFormat="1">
      <c r="A176" s="15"/>
      <c r="B176" s="246"/>
      <c r="C176" s="247"/>
      <c r="D176" s="226" t="s">
        <v>140</v>
      </c>
      <c r="E176" s="248" t="s">
        <v>19</v>
      </c>
      <c r="F176" s="249" t="s">
        <v>156</v>
      </c>
      <c r="G176" s="247"/>
      <c r="H176" s="250">
        <v>122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140</v>
      </c>
      <c r="AU176" s="256" t="s">
        <v>83</v>
      </c>
      <c r="AV176" s="15" t="s">
        <v>136</v>
      </c>
      <c r="AW176" s="15" t="s">
        <v>33</v>
      </c>
      <c r="AX176" s="15" t="s">
        <v>80</v>
      </c>
      <c r="AY176" s="256" t="s">
        <v>129</v>
      </c>
    </row>
    <row r="177" s="2" customFormat="1" ht="37.8" customHeight="1">
      <c r="A177" s="40"/>
      <c r="B177" s="41"/>
      <c r="C177" s="206" t="s">
        <v>7</v>
      </c>
      <c r="D177" s="206" t="s">
        <v>131</v>
      </c>
      <c r="E177" s="207" t="s">
        <v>214</v>
      </c>
      <c r="F177" s="208" t="s">
        <v>215</v>
      </c>
      <c r="G177" s="209" t="s">
        <v>166</v>
      </c>
      <c r="H177" s="210">
        <v>311.5</v>
      </c>
      <c r="I177" s="211"/>
      <c r="J177" s="212">
        <f>ROUND(I177*H177,2)</f>
        <v>0</v>
      </c>
      <c r="K177" s="208" t="s">
        <v>135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136</v>
      </c>
      <c r="AT177" s="217" t="s">
        <v>131</v>
      </c>
      <c r="AU177" s="217" t="s">
        <v>83</v>
      </c>
      <c r="AY177" s="19" t="s">
        <v>129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136</v>
      </c>
      <c r="BM177" s="217" t="s">
        <v>933</v>
      </c>
    </row>
    <row r="178" s="2" customFormat="1">
      <c r="A178" s="40"/>
      <c r="B178" s="41"/>
      <c r="C178" s="42"/>
      <c r="D178" s="219" t="s">
        <v>138</v>
      </c>
      <c r="E178" s="42"/>
      <c r="F178" s="220" t="s">
        <v>217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138</v>
      </c>
      <c r="AU178" s="19" t="s">
        <v>83</v>
      </c>
    </row>
    <row r="179" s="13" customFormat="1">
      <c r="A179" s="13"/>
      <c r="B179" s="224"/>
      <c r="C179" s="225"/>
      <c r="D179" s="226" t="s">
        <v>140</v>
      </c>
      <c r="E179" s="227" t="s">
        <v>19</v>
      </c>
      <c r="F179" s="228" t="s">
        <v>218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140</v>
      </c>
      <c r="AU179" s="234" t="s">
        <v>83</v>
      </c>
      <c r="AV179" s="13" t="s">
        <v>80</v>
      </c>
      <c r="AW179" s="13" t="s">
        <v>33</v>
      </c>
      <c r="AX179" s="13" t="s">
        <v>72</v>
      </c>
      <c r="AY179" s="234" t="s">
        <v>129</v>
      </c>
    </row>
    <row r="180" s="14" customFormat="1">
      <c r="A180" s="14"/>
      <c r="B180" s="235"/>
      <c r="C180" s="236"/>
      <c r="D180" s="226" t="s">
        <v>140</v>
      </c>
      <c r="E180" s="237" t="s">
        <v>19</v>
      </c>
      <c r="F180" s="238" t="s">
        <v>934</v>
      </c>
      <c r="G180" s="236"/>
      <c r="H180" s="239">
        <v>401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140</v>
      </c>
      <c r="AU180" s="245" t="s">
        <v>83</v>
      </c>
      <c r="AV180" s="14" t="s">
        <v>83</v>
      </c>
      <c r="AW180" s="14" t="s">
        <v>33</v>
      </c>
      <c r="AX180" s="14" t="s">
        <v>72</v>
      </c>
      <c r="AY180" s="245" t="s">
        <v>129</v>
      </c>
    </row>
    <row r="181" s="14" customFormat="1">
      <c r="A181" s="14"/>
      <c r="B181" s="235"/>
      <c r="C181" s="236"/>
      <c r="D181" s="226" t="s">
        <v>140</v>
      </c>
      <c r="E181" s="237" t="s">
        <v>19</v>
      </c>
      <c r="F181" s="238" t="s">
        <v>935</v>
      </c>
      <c r="G181" s="236"/>
      <c r="H181" s="239">
        <v>-29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140</v>
      </c>
      <c r="AU181" s="245" t="s">
        <v>83</v>
      </c>
      <c r="AV181" s="14" t="s">
        <v>83</v>
      </c>
      <c r="AW181" s="14" t="s">
        <v>33</v>
      </c>
      <c r="AX181" s="14" t="s">
        <v>72</v>
      </c>
      <c r="AY181" s="245" t="s">
        <v>129</v>
      </c>
    </row>
    <row r="182" s="14" customFormat="1">
      <c r="A182" s="14"/>
      <c r="B182" s="235"/>
      <c r="C182" s="236"/>
      <c r="D182" s="226" t="s">
        <v>140</v>
      </c>
      <c r="E182" s="237" t="s">
        <v>19</v>
      </c>
      <c r="F182" s="238" t="s">
        <v>936</v>
      </c>
      <c r="G182" s="236"/>
      <c r="H182" s="239">
        <v>-5.5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140</v>
      </c>
      <c r="AU182" s="245" t="s">
        <v>83</v>
      </c>
      <c r="AV182" s="14" t="s">
        <v>83</v>
      </c>
      <c r="AW182" s="14" t="s">
        <v>33</v>
      </c>
      <c r="AX182" s="14" t="s">
        <v>72</v>
      </c>
      <c r="AY182" s="245" t="s">
        <v>129</v>
      </c>
    </row>
    <row r="183" s="14" customFormat="1">
      <c r="A183" s="14"/>
      <c r="B183" s="235"/>
      <c r="C183" s="236"/>
      <c r="D183" s="226" t="s">
        <v>140</v>
      </c>
      <c r="E183" s="237" t="s">
        <v>19</v>
      </c>
      <c r="F183" s="238" t="s">
        <v>937</v>
      </c>
      <c r="G183" s="236"/>
      <c r="H183" s="239">
        <v>-55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140</v>
      </c>
      <c r="AU183" s="245" t="s">
        <v>83</v>
      </c>
      <c r="AV183" s="14" t="s">
        <v>83</v>
      </c>
      <c r="AW183" s="14" t="s">
        <v>33</v>
      </c>
      <c r="AX183" s="14" t="s">
        <v>72</v>
      </c>
      <c r="AY183" s="245" t="s">
        <v>129</v>
      </c>
    </row>
    <row r="184" s="15" customFormat="1">
      <c r="A184" s="15"/>
      <c r="B184" s="246"/>
      <c r="C184" s="247"/>
      <c r="D184" s="226" t="s">
        <v>140</v>
      </c>
      <c r="E184" s="248" t="s">
        <v>19</v>
      </c>
      <c r="F184" s="249" t="s">
        <v>156</v>
      </c>
      <c r="G184" s="247"/>
      <c r="H184" s="250">
        <v>311.5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140</v>
      </c>
      <c r="AU184" s="256" t="s">
        <v>83</v>
      </c>
      <c r="AV184" s="15" t="s">
        <v>136</v>
      </c>
      <c r="AW184" s="15" t="s">
        <v>33</v>
      </c>
      <c r="AX184" s="15" t="s">
        <v>80</v>
      </c>
      <c r="AY184" s="256" t="s">
        <v>129</v>
      </c>
    </row>
    <row r="185" s="2" customFormat="1" ht="37.8" customHeight="1">
      <c r="A185" s="40"/>
      <c r="B185" s="41"/>
      <c r="C185" s="206" t="s">
        <v>291</v>
      </c>
      <c r="D185" s="206" t="s">
        <v>131</v>
      </c>
      <c r="E185" s="207" t="s">
        <v>223</v>
      </c>
      <c r="F185" s="208" t="s">
        <v>224</v>
      </c>
      <c r="G185" s="209" t="s">
        <v>166</v>
      </c>
      <c r="H185" s="210">
        <v>3115</v>
      </c>
      <c r="I185" s="211"/>
      <c r="J185" s="212">
        <f>ROUND(I185*H185,2)</f>
        <v>0</v>
      </c>
      <c r="K185" s="208" t="s">
        <v>135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136</v>
      </c>
      <c r="AT185" s="217" t="s">
        <v>131</v>
      </c>
      <c r="AU185" s="217" t="s">
        <v>83</v>
      </c>
      <c r="AY185" s="19" t="s">
        <v>129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136</v>
      </c>
      <c r="BM185" s="217" t="s">
        <v>938</v>
      </c>
    </row>
    <row r="186" s="2" customFormat="1">
      <c r="A186" s="40"/>
      <c r="B186" s="41"/>
      <c r="C186" s="42"/>
      <c r="D186" s="219" t="s">
        <v>138</v>
      </c>
      <c r="E186" s="42"/>
      <c r="F186" s="220" t="s">
        <v>226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138</v>
      </c>
      <c r="AU186" s="19" t="s">
        <v>83</v>
      </c>
    </row>
    <row r="187" s="13" customFormat="1">
      <c r="A187" s="13"/>
      <c r="B187" s="224"/>
      <c r="C187" s="225"/>
      <c r="D187" s="226" t="s">
        <v>140</v>
      </c>
      <c r="E187" s="227" t="s">
        <v>19</v>
      </c>
      <c r="F187" s="228" t="s">
        <v>227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140</v>
      </c>
      <c r="AU187" s="234" t="s">
        <v>83</v>
      </c>
      <c r="AV187" s="13" t="s">
        <v>80</v>
      </c>
      <c r="AW187" s="13" t="s">
        <v>33</v>
      </c>
      <c r="AX187" s="13" t="s">
        <v>72</v>
      </c>
      <c r="AY187" s="234" t="s">
        <v>129</v>
      </c>
    </row>
    <row r="188" s="14" customFormat="1">
      <c r="A188" s="14"/>
      <c r="B188" s="235"/>
      <c r="C188" s="236"/>
      <c r="D188" s="226" t="s">
        <v>140</v>
      </c>
      <c r="E188" s="237" t="s">
        <v>19</v>
      </c>
      <c r="F188" s="238" t="s">
        <v>939</v>
      </c>
      <c r="G188" s="236"/>
      <c r="H188" s="239">
        <v>3115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140</v>
      </c>
      <c r="AU188" s="245" t="s">
        <v>83</v>
      </c>
      <c r="AV188" s="14" t="s">
        <v>83</v>
      </c>
      <c r="AW188" s="14" t="s">
        <v>33</v>
      </c>
      <c r="AX188" s="14" t="s">
        <v>80</v>
      </c>
      <c r="AY188" s="245" t="s">
        <v>129</v>
      </c>
    </row>
    <row r="189" s="2" customFormat="1" ht="24.15" customHeight="1">
      <c r="A189" s="40"/>
      <c r="B189" s="41"/>
      <c r="C189" s="206" t="s">
        <v>298</v>
      </c>
      <c r="D189" s="206" t="s">
        <v>131</v>
      </c>
      <c r="E189" s="207" t="s">
        <v>940</v>
      </c>
      <c r="F189" s="208" t="s">
        <v>941</v>
      </c>
      <c r="G189" s="209" t="s">
        <v>166</v>
      </c>
      <c r="H189" s="210">
        <v>144</v>
      </c>
      <c r="I189" s="211"/>
      <c r="J189" s="212">
        <f>ROUND(I189*H189,2)</f>
        <v>0</v>
      </c>
      <c r="K189" s="208" t="s">
        <v>135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136</v>
      </c>
      <c r="AT189" s="217" t="s">
        <v>131</v>
      </c>
      <c r="AU189" s="217" t="s">
        <v>83</v>
      </c>
      <c r="AY189" s="19" t="s">
        <v>129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136</v>
      </c>
      <c r="BM189" s="217" t="s">
        <v>942</v>
      </c>
    </row>
    <row r="190" s="2" customFormat="1">
      <c r="A190" s="40"/>
      <c r="B190" s="41"/>
      <c r="C190" s="42"/>
      <c r="D190" s="219" t="s">
        <v>138</v>
      </c>
      <c r="E190" s="42"/>
      <c r="F190" s="220" t="s">
        <v>943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138</v>
      </c>
      <c r="AU190" s="19" t="s">
        <v>83</v>
      </c>
    </row>
    <row r="191" s="13" customFormat="1">
      <c r="A191" s="13"/>
      <c r="B191" s="224"/>
      <c r="C191" s="225"/>
      <c r="D191" s="226" t="s">
        <v>140</v>
      </c>
      <c r="E191" s="227" t="s">
        <v>19</v>
      </c>
      <c r="F191" s="228" t="s">
        <v>944</v>
      </c>
      <c r="G191" s="225"/>
      <c r="H191" s="227" t="s">
        <v>19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140</v>
      </c>
      <c r="AU191" s="234" t="s">
        <v>83</v>
      </c>
      <c r="AV191" s="13" t="s">
        <v>80</v>
      </c>
      <c r="AW191" s="13" t="s">
        <v>33</v>
      </c>
      <c r="AX191" s="13" t="s">
        <v>72</v>
      </c>
      <c r="AY191" s="234" t="s">
        <v>129</v>
      </c>
    </row>
    <row r="192" s="14" customFormat="1">
      <c r="A192" s="14"/>
      <c r="B192" s="235"/>
      <c r="C192" s="236"/>
      <c r="D192" s="226" t="s">
        <v>140</v>
      </c>
      <c r="E192" s="237" t="s">
        <v>19</v>
      </c>
      <c r="F192" s="238" t="s">
        <v>945</v>
      </c>
      <c r="G192" s="236"/>
      <c r="H192" s="239">
        <v>144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140</v>
      </c>
      <c r="AU192" s="245" t="s">
        <v>83</v>
      </c>
      <c r="AV192" s="14" t="s">
        <v>83</v>
      </c>
      <c r="AW192" s="14" t="s">
        <v>33</v>
      </c>
      <c r="AX192" s="14" t="s">
        <v>80</v>
      </c>
      <c r="AY192" s="245" t="s">
        <v>129</v>
      </c>
    </row>
    <row r="193" s="2" customFormat="1" ht="24.15" customHeight="1">
      <c r="A193" s="40"/>
      <c r="B193" s="41"/>
      <c r="C193" s="206" t="s">
        <v>305</v>
      </c>
      <c r="D193" s="206" t="s">
        <v>131</v>
      </c>
      <c r="E193" s="207" t="s">
        <v>230</v>
      </c>
      <c r="F193" s="208" t="s">
        <v>231</v>
      </c>
      <c r="G193" s="209" t="s">
        <v>166</v>
      </c>
      <c r="H193" s="210">
        <v>89.5</v>
      </c>
      <c r="I193" s="211"/>
      <c r="J193" s="212">
        <f>ROUND(I193*H193,2)</f>
        <v>0</v>
      </c>
      <c r="K193" s="208" t="s">
        <v>135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136</v>
      </c>
      <c r="AT193" s="217" t="s">
        <v>131</v>
      </c>
      <c r="AU193" s="217" t="s">
        <v>83</v>
      </c>
      <c r="AY193" s="19" t="s">
        <v>129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136</v>
      </c>
      <c r="BM193" s="217" t="s">
        <v>946</v>
      </c>
    </row>
    <row r="194" s="2" customFormat="1">
      <c r="A194" s="40"/>
      <c r="B194" s="41"/>
      <c r="C194" s="42"/>
      <c r="D194" s="219" t="s">
        <v>138</v>
      </c>
      <c r="E194" s="42"/>
      <c r="F194" s="220" t="s">
        <v>233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138</v>
      </c>
      <c r="AU194" s="19" t="s">
        <v>83</v>
      </c>
    </row>
    <row r="195" s="13" customFormat="1">
      <c r="A195" s="13"/>
      <c r="B195" s="224"/>
      <c r="C195" s="225"/>
      <c r="D195" s="226" t="s">
        <v>140</v>
      </c>
      <c r="E195" s="227" t="s">
        <v>19</v>
      </c>
      <c r="F195" s="228" t="s">
        <v>234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140</v>
      </c>
      <c r="AU195" s="234" t="s">
        <v>83</v>
      </c>
      <c r="AV195" s="13" t="s">
        <v>80</v>
      </c>
      <c r="AW195" s="13" t="s">
        <v>33</v>
      </c>
      <c r="AX195" s="13" t="s">
        <v>72</v>
      </c>
      <c r="AY195" s="234" t="s">
        <v>129</v>
      </c>
    </row>
    <row r="196" s="14" customFormat="1">
      <c r="A196" s="14"/>
      <c r="B196" s="235"/>
      <c r="C196" s="236"/>
      <c r="D196" s="226" t="s">
        <v>140</v>
      </c>
      <c r="E196" s="237" t="s">
        <v>19</v>
      </c>
      <c r="F196" s="238" t="s">
        <v>947</v>
      </c>
      <c r="G196" s="236"/>
      <c r="H196" s="239">
        <v>29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140</v>
      </c>
      <c r="AU196" s="245" t="s">
        <v>83</v>
      </c>
      <c r="AV196" s="14" t="s">
        <v>83</v>
      </c>
      <c r="AW196" s="14" t="s">
        <v>33</v>
      </c>
      <c r="AX196" s="14" t="s">
        <v>72</v>
      </c>
      <c r="AY196" s="245" t="s">
        <v>129</v>
      </c>
    </row>
    <row r="197" s="14" customFormat="1">
      <c r="A197" s="14"/>
      <c r="B197" s="235"/>
      <c r="C197" s="236"/>
      <c r="D197" s="226" t="s">
        <v>140</v>
      </c>
      <c r="E197" s="237" t="s">
        <v>19</v>
      </c>
      <c r="F197" s="238" t="s">
        <v>948</v>
      </c>
      <c r="G197" s="236"/>
      <c r="H197" s="239">
        <v>5.5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140</v>
      </c>
      <c r="AU197" s="245" t="s">
        <v>83</v>
      </c>
      <c r="AV197" s="14" t="s">
        <v>83</v>
      </c>
      <c r="AW197" s="14" t="s">
        <v>33</v>
      </c>
      <c r="AX197" s="14" t="s">
        <v>72</v>
      </c>
      <c r="AY197" s="245" t="s">
        <v>129</v>
      </c>
    </row>
    <row r="198" s="14" customFormat="1">
      <c r="A198" s="14"/>
      <c r="B198" s="235"/>
      <c r="C198" s="236"/>
      <c r="D198" s="226" t="s">
        <v>140</v>
      </c>
      <c r="E198" s="237" t="s">
        <v>19</v>
      </c>
      <c r="F198" s="238" t="s">
        <v>949</v>
      </c>
      <c r="G198" s="236"/>
      <c r="H198" s="239">
        <v>55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140</v>
      </c>
      <c r="AU198" s="245" t="s">
        <v>83</v>
      </c>
      <c r="AV198" s="14" t="s">
        <v>83</v>
      </c>
      <c r="AW198" s="14" t="s">
        <v>33</v>
      </c>
      <c r="AX198" s="14" t="s">
        <v>72</v>
      </c>
      <c r="AY198" s="245" t="s">
        <v>129</v>
      </c>
    </row>
    <row r="199" s="15" customFormat="1">
      <c r="A199" s="15"/>
      <c r="B199" s="246"/>
      <c r="C199" s="247"/>
      <c r="D199" s="226" t="s">
        <v>140</v>
      </c>
      <c r="E199" s="248" t="s">
        <v>19</v>
      </c>
      <c r="F199" s="249" t="s">
        <v>156</v>
      </c>
      <c r="G199" s="247"/>
      <c r="H199" s="250">
        <v>89.5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140</v>
      </c>
      <c r="AU199" s="256" t="s">
        <v>83</v>
      </c>
      <c r="AV199" s="15" t="s">
        <v>136</v>
      </c>
      <c r="AW199" s="15" t="s">
        <v>33</v>
      </c>
      <c r="AX199" s="15" t="s">
        <v>80</v>
      </c>
      <c r="AY199" s="256" t="s">
        <v>129</v>
      </c>
    </row>
    <row r="200" s="2" customFormat="1" ht="24.15" customHeight="1">
      <c r="A200" s="40"/>
      <c r="B200" s="41"/>
      <c r="C200" s="206" t="s">
        <v>313</v>
      </c>
      <c r="D200" s="206" t="s">
        <v>131</v>
      </c>
      <c r="E200" s="207" t="s">
        <v>950</v>
      </c>
      <c r="F200" s="208" t="s">
        <v>951</v>
      </c>
      <c r="G200" s="209" t="s">
        <v>166</v>
      </c>
      <c r="H200" s="210">
        <v>55</v>
      </c>
      <c r="I200" s="211"/>
      <c r="J200" s="212">
        <f>ROUND(I200*H200,2)</f>
        <v>0</v>
      </c>
      <c r="K200" s="208" t="s">
        <v>135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136</v>
      </c>
      <c r="AT200" s="217" t="s">
        <v>131</v>
      </c>
      <c r="AU200" s="217" t="s">
        <v>83</v>
      </c>
      <c r="AY200" s="19" t="s">
        <v>129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136</v>
      </c>
      <c r="BM200" s="217" t="s">
        <v>952</v>
      </c>
    </row>
    <row r="201" s="2" customFormat="1">
      <c r="A201" s="40"/>
      <c r="B201" s="41"/>
      <c r="C201" s="42"/>
      <c r="D201" s="219" t="s">
        <v>138</v>
      </c>
      <c r="E201" s="42"/>
      <c r="F201" s="220" t="s">
        <v>953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138</v>
      </c>
      <c r="AU201" s="19" t="s">
        <v>83</v>
      </c>
    </row>
    <row r="202" s="13" customFormat="1">
      <c r="A202" s="13"/>
      <c r="B202" s="224"/>
      <c r="C202" s="225"/>
      <c r="D202" s="226" t="s">
        <v>140</v>
      </c>
      <c r="E202" s="227" t="s">
        <v>19</v>
      </c>
      <c r="F202" s="228" t="s">
        <v>954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140</v>
      </c>
      <c r="AU202" s="234" t="s">
        <v>83</v>
      </c>
      <c r="AV202" s="13" t="s">
        <v>80</v>
      </c>
      <c r="AW202" s="13" t="s">
        <v>33</v>
      </c>
      <c r="AX202" s="13" t="s">
        <v>72</v>
      </c>
      <c r="AY202" s="234" t="s">
        <v>129</v>
      </c>
    </row>
    <row r="203" s="14" customFormat="1">
      <c r="A203" s="14"/>
      <c r="B203" s="235"/>
      <c r="C203" s="236"/>
      <c r="D203" s="226" t="s">
        <v>140</v>
      </c>
      <c r="E203" s="237" t="s">
        <v>19</v>
      </c>
      <c r="F203" s="238" t="s">
        <v>955</v>
      </c>
      <c r="G203" s="236"/>
      <c r="H203" s="239">
        <v>55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140</v>
      </c>
      <c r="AU203" s="245" t="s">
        <v>83</v>
      </c>
      <c r="AV203" s="14" t="s">
        <v>83</v>
      </c>
      <c r="AW203" s="14" t="s">
        <v>33</v>
      </c>
      <c r="AX203" s="14" t="s">
        <v>80</v>
      </c>
      <c r="AY203" s="245" t="s">
        <v>129</v>
      </c>
    </row>
    <row r="204" s="13" customFormat="1">
      <c r="A204" s="13"/>
      <c r="B204" s="224"/>
      <c r="C204" s="225"/>
      <c r="D204" s="226" t="s">
        <v>140</v>
      </c>
      <c r="E204" s="227" t="s">
        <v>19</v>
      </c>
      <c r="F204" s="228" t="s">
        <v>956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140</v>
      </c>
      <c r="AU204" s="234" t="s">
        <v>83</v>
      </c>
      <c r="AV204" s="13" t="s">
        <v>80</v>
      </c>
      <c r="AW204" s="13" t="s">
        <v>33</v>
      </c>
      <c r="AX204" s="13" t="s">
        <v>72</v>
      </c>
      <c r="AY204" s="234" t="s">
        <v>129</v>
      </c>
    </row>
    <row r="205" s="2" customFormat="1" ht="24.15" customHeight="1">
      <c r="A205" s="40"/>
      <c r="B205" s="41"/>
      <c r="C205" s="206" t="s">
        <v>320</v>
      </c>
      <c r="D205" s="206" t="s">
        <v>131</v>
      </c>
      <c r="E205" s="207" t="s">
        <v>251</v>
      </c>
      <c r="F205" s="208" t="s">
        <v>252</v>
      </c>
      <c r="G205" s="209" t="s">
        <v>247</v>
      </c>
      <c r="H205" s="210">
        <v>311.5</v>
      </c>
      <c r="I205" s="211"/>
      <c r="J205" s="212">
        <f>ROUND(I205*H205,2)</f>
        <v>0</v>
      </c>
      <c r="K205" s="208" t="s">
        <v>135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136</v>
      </c>
      <c r="AT205" s="217" t="s">
        <v>131</v>
      </c>
      <c r="AU205" s="217" t="s">
        <v>83</v>
      </c>
      <c r="AY205" s="19" t="s">
        <v>129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136</v>
      </c>
      <c r="BM205" s="217" t="s">
        <v>957</v>
      </c>
    </row>
    <row r="206" s="2" customFormat="1">
      <c r="A206" s="40"/>
      <c r="B206" s="41"/>
      <c r="C206" s="42"/>
      <c r="D206" s="219" t="s">
        <v>138</v>
      </c>
      <c r="E206" s="42"/>
      <c r="F206" s="220" t="s">
        <v>254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138</v>
      </c>
      <c r="AU206" s="19" t="s">
        <v>83</v>
      </c>
    </row>
    <row r="207" s="14" customFormat="1">
      <c r="A207" s="14"/>
      <c r="B207" s="235"/>
      <c r="C207" s="236"/>
      <c r="D207" s="226" t="s">
        <v>140</v>
      </c>
      <c r="E207" s="237" t="s">
        <v>19</v>
      </c>
      <c r="F207" s="238" t="s">
        <v>958</v>
      </c>
      <c r="G207" s="236"/>
      <c r="H207" s="239">
        <v>311.5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140</v>
      </c>
      <c r="AU207" s="245" t="s">
        <v>83</v>
      </c>
      <c r="AV207" s="14" t="s">
        <v>83</v>
      </c>
      <c r="AW207" s="14" t="s">
        <v>33</v>
      </c>
      <c r="AX207" s="14" t="s">
        <v>80</v>
      </c>
      <c r="AY207" s="245" t="s">
        <v>129</v>
      </c>
    </row>
    <row r="208" s="2" customFormat="1" ht="24.15" customHeight="1">
      <c r="A208" s="40"/>
      <c r="B208" s="41"/>
      <c r="C208" s="206" t="s">
        <v>327</v>
      </c>
      <c r="D208" s="206" t="s">
        <v>131</v>
      </c>
      <c r="E208" s="207" t="s">
        <v>258</v>
      </c>
      <c r="F208" s="208" t="s">
        <v>259</v>
      </c>
      <c r="G208" s="209" t="s">
        <v>166</v>
      </c>
      <c r="H208" s="210">
        <v>667</v>
      </c>
      <c r="I208" s="211"/>
      <c r="J208" s="212">
        <f>ROUND(I208*H208,2)</f>
        <v>0</v>
      </c>
      <c r="K208" s="208" t="s">
        <v>135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136</v>
      </c>
      <c r="AT208" s="217" t="s">
        <v>131</v>
      </c>
      <c r="AU208" s="217" t="s">
        <v>83</v>
      </c>
      <c r="AY208" s="19" t="s">
        <v>129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136</v>
      </c>
      <c r="BM208" s="217" t="s">
        <v>959</v>
      </c>
    </row>
    <row r="209" s="2" customFormat="1">
      <c r="A209" s="40"/>
      <c r="B209" s="41"/>
      <c r="C209" s="42"/>
      <c r="D209" s="219" t="s">
        <v>138</v>
      </c>
      <c r="E209" s="42"/>
      <c r="F209" s="220" t="s">
        <v>261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138</v>
      </c>
      <c r="AU209" s="19" t="s">
        <v>83</v>
      </c>
    </row>
    <row r="210" s="14" customFormat="1">
      <c r="A210" s="14"/>
      <c r="B210" s="235"/>
      <c r="C210" s="236"/>
      <c r="D210" s="226" t="s">
        <v>140</v>
      </c>
      <c r="E210" s="237" t="s">
        <v>19</v>
      </c>
      <c r="F210" s="238" t="s">
        <v>960</v>
      </c>
      <c r="G210" s="236"/>
      <c r="H210" s="239">
        <v>89.5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140</v>
      </c>
      <c r="AU210" s="245" t="s">
        <v>83</v>
      </c>
      <c r="AV210" s="14" t="s">
        <v>83</v>
      </c>
      <c r="AW210" s="14" t="s">
        <v>33</v>
      </c>
      <c r="AX210" s="14" t="s">
        <v>72</v>
      </c>
      <c r="AY210" s="245" t="s">
        <v>129</v>
      </c>
    </row>
    <row r="211" s="14" customFormat="1">
      <c r="A211" s="14"/>
      <c r="B211" s="235"/>
      <c r="C211" s="236"/>
      <c r="D211" s="226" t="s">
        <v>140</v>
      </c>
      <c r="E211" s="237" t="s">
        <v>19</v>
      </c>
      <c r="F211" s="238" t="s">
        <v>961</v>
      </c>
      <c r="G211" s="236"/>
      <c r="H211" s="239">
        <v>144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140</v>
      </c>
      <c r="AU211" s="245" t="s">
        <v>83</v>
      </c>
      <c r="AV211" s="14" t="s">
        <v>83</v>
      </c>
      <c r="AW211" s="14" t="s">
        <v>33</v>
      </c>
      <c r="AX211" s="14" t="s">
        <v>72</v>
      </c>
      <c r="AY211" s="245" t="s">
        <v>129</v>
      </c>
    </row>
    <row r="212" s="14" customFormat="1">
      <c r="A212" s="14"/>
      <c r="B212" s="235"/>
      <c r="C212" s="236"/>
      <c r="D212" s="226" t="s">
        <v>140</v>
      </c>
      <c r="E212" s="237" t="s">
        <v>19</v>
      </c>
      <c r="F212" s="238" t="s">
        <v>962</v>
      </c>
      <c r="G212" s="236"/>
      <c r="H212" s="239">
        <v>311.5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140</v>
      </c>
      <c r="AU212" s="245" t="s">
        <v>83</v>
      </c>
      <c r="AV212" s="14" t="s">
        <v>83</v>
      </c>
      <c r="AW212" s="14" t="s">
        <v>33</v>
      </c>
      <c r="AX212" s="14" t="s">
        <v>72</v>
      </c>
      <c r="AY212" s="245" t="s">
        <v>129</v>
      </c>
    </row>
    <row r="213" s="14" customFormat="1">
      <c r="A213" s="14"/>
      <c r="B213" s="235"/>
      <c r="C213" s="236"/>
      <c r="D213" s="226" t="s">
        <v>140</v>
      </c>
      <c r="E213" s="237" t="s">
        <v>19</v>
      </c>
      <c r="F213" s="238" t="s">
        <v>963</v>
      </c>
      <c r="G213" s="236"/>
      <c r="H213" s="239">
        <v>122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140</v>
      </c>
      <c r="AU213" s="245" t="s">
        <v>83</v>
      </c>
      <c r="AV213" s="14" t="s">
        <v>83</v>
      </c>
      <c r="AW213" s="14" t="s">
        <v>33</v>
      </c>
      <c r="AX213" s="14" t="s">
        <v>72</v>
      </c>
      <c r="AY213" s="245" t="s">
        <v>129</v>
      </c>
    </row>
    <row r="214" s="15" customFormat="1">
      <c r="A214" s="15"/>
      <c r="B214" s="246"/>
      <c r="C214" s="247"/>
      <c r="D214" s="226" t="s">
        <v>140</v>
      </c>
      <c r="E214" s="248" t="s">
        <v>19</v>
      </c>
      <c r="F214" s="249" t="s">
        <v>156</v>
      </c>
      <c r="G214" s="247"/>
      <c r="H214" s="250">
        <v>667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6" t="s">
        <v>140</v>
      </c>
      <c r="AU214" s="256" t="s">
        <v>83</v>
      </c>
      <c r="AV214" s="15" t="s">
        <v>136</v>
      </c>
      <c r="AW214" s="15" t="s">
        <v>33</v>
      </c>
      <c r="AX214" s="15" t="s">
        <v>80</v>
      </c>
      <c r="AY214" s="256" t="s">
        <v>129</v>
      </c>
    </row>
    <row r="215" s="2" customFormat="1" ht="24.15" customHeight="1">
      <c r="A215" s="40"/>
      <c r="B215" s="41"/>
      <c r="C215" s="206" t="s">
        <v>331</v>
      </c>
      <c r="D215" s="206" t="s">
        <v>131</v>
      </c>
      <c r="E215" s="207" t="s">
        <v>265</v>
      </c>
      <c r="F215" s="208" t="s">
        <v>266</v>
      </c>
      <c r="G215" s="209" t="s">
        <v>166</v>
      </c>
      <c r="H215" s="210">
        <v>34.399999999999999</v>
      </c>
      <c r="I215" s="211"/>
      <c r="J215" s="212">
        <f>ROUND(I215*H215,2)</f>
        <v>0</v>
      </c>
      <c r="K215" s="208" t="s">
        <v>135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136</v>
      </c>
      <c r="AT215" s="217" t="s">
        <v>131</v>
      </c>
      <c r="AU215" s="217" t="s">
        <v>83</v>
      </c>
      <c r="AY215" s="19" t="s">
        <v>129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136</v>
      </c>
      <c r="BM215" s="217" t="s">
        <v>964</v>
      </c>
    </row>
    <row r="216" s="2" customFormat="1">
      <c r="A216" s="40"/>
      <c r="B216" s="41"/>
      <c r="C216" s="42"/>
      <c r="D216" s="219" t="s">
        <v>138</v>
      </c>
      <c r="E216" s="42"/>
      <c r="F216" s="220" t="s">
        <v>268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138</v>
      </c>
      <c r="AU216" s="19" t="s">
        <v>83</v>
      </c>
    </row>
    <row r="217" s="13" customFormat="1">
      <c r="A217" s="13"/>
      <c r="B217" s="224"/>
      <c r="C217" s="225"/>
      <c r="D217" s="226" t="s">
        <v>140</v>
      </c>
      <c r="E217" s="227" t="s">
        <v>19</v>
      </c>
      <c r="F217" s="228" t="s">
        <v>965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140</v>
      </c>
      <c r="AU217" s="234" t="s">
        <v>83</v>
      </c>
      <c r="AV217" s="13" t="s">
        <v>80</v>
      </c>
      <c r="AW217" s="13" t="s">
        <v>33</v>
      </c>
      <c r="AX217" s="13" t="s">
        <v>72</v>
      </c>
      <c r="AY217" s="234" t="s">
        <v>129</v>
      </c>
    </row>
    <row r="218" s="14" customFormat="1">
      <c r="A218" s="14"/>
      <c r="B218" s="235"/>
      <c r="C218" s="236"/>
      <c r="D218" s="226" t="s">
        <v>140</v>
      </c>
      <c r="E218" s="237" t="s">
        <v>19</v>
      </c>
      <c r="F218" s="238" t="s">
        <v>966</v>
      </c>
      <c r="G218" s="236"/>
      <c r="H218" s="239">
        <v>29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140</v>
      </c>
      <c r="AU218" s="245" t="s">
        <v>83</v>
      </c>
      <c r="AV218" s="14" t="s">
        <v>83</v>
      </c>
      <c r="AW218" s="14" t="s">
        <v>33</v>
      </c>
      <c r="AX218" s="14" t="s">
        <v>72</v>
      </c>
      <c r="AY218" s="245" t="s">
        <v>129</v>
      </c>
    </row>
    <row r="219" s="13" customFormat="1">
      <c r="A219" s="13"/>
      <c r="B219" s="224"/>
      <c r="C219" s="225"/>
      <c r="D219" s="226" t="s">
        <v>140</v>
      </c>
      <c r="E219" s="227" t="s">
        <v>19</v>
      </c>
      <c r="F219" s="228" t="s">
        <v>906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140</v>
      </c>
      <c r="AU219" s="234" t="s">
        <v>83</v>
      </c>
      <c r="AV219" s="13" t="s">
        <v>80</v>
      </c>
      <c r="AW219" s="13" t="s">
        <v>33</v>
      </c>
      <c r="AX219" s="13" t="s">
        <v>72</v>
      </c>
      <c r="AY219" s="234" t="s">
        <v>129</v>
      </c>
    </row>
    <row r="220" s="13" customFormat="1">
      <c r="A220" s="13"/>
      <c r="B220" s="224"/>
      <c r="C220" s="225"/>
      <c r="D220" s="226" t="s">
        <v>140</v>
      </c>
      <c r="E220" s="227" t="s">
        <v>19</v>
      </c>
      <c r="F220" s="228" t="s">
        <v>967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140</v>
      </c>
      <c r="AU220" s="234" t="s">
        <v>83</v>
      </c>
      <c r="AV220" s="13" t="s">
        <v>80</v>
      </c>
      <c r="AW220" s="13" t="s">
        <v>33</v>
      </c>
      <c r="AX220" s="13" t="s">
        <v>72</v>
      </c>
      <c r="AY220" s="234" t="s">
        <v>129</v>
      </c>
    </row>
    <row r="221" s="14" customFormat="1">
      <c r="A221" s="14"/>
      <c r="B221" s="235"/>
      <c r="C221" s="236"/>
      <c r="D221" s="226" t="s">
        <v>140</v>
      </c>
      <c r="E221" s="237" t="s">
        <v>19</v>
      </c>
      <c r="F221" s="238" t="s">
        <v>968</v>
      </c>
      <c r="G221" s="236"/>
      <c r="H221" s="239">
        <v>5.4000000000000004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140</v>
      </c>
      <c r="AU221" s="245" t="s">
        <v>83</v>
      </c>
      <c r="AV221" s="14" t="s">
        <v>83</v>
      </c>
      <c r="AW221" s="14" t="s">
        <v>33</v>
      </c>
      <c r="AX221" s="14" t="s">
        <v>72</v>
      </c>
      <c r="AY221" s="245" t="s">
        <v>129</v>
      </c>
    </row>
    <row r="222" s="13" customFormat="1">
      <c r="A222" s="13"/>
      <c r="B222" s="224"/>
      <c r="C222" s="225"/>
      <c r="D222" s="226" t="s">
        <v>140</v>
      </c>
      <c r="E222" s="227" t="s">
        <v>19</v>
      </c>
      <c r="F222" s="228" t="s">
        <v>915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140</v>
      </c>
      <c r="AU222" s="234" t="s">
        <v>83</v>
      </c>
      <c r="AV222" s="13" t="s">
        <v>80</v>
      </c>
      <c r="AW222" s="13" t="s">
        <v>33</v>
      </c>
      <c r="AX222" s="13" t="s">
        <v>72</v>
      </c>
      <c r="AY222" s="234" t="s">
        <v>129</v>
      </c>
    </row>
    <row r="223" s="15" customFormat="1">
      <c r="A223" s="15"/>
      <c r="B223" s="246"/>
      <c r="C223" s="247"/>
      <c r="D223" s="226" t="s">
        <v>140</v>
      </c>
      <c r="E223" s="248" t="s">
        <v>19</v>
      </c>
      <c r="F223" s="249" t="s">
        <v>156</v>
      </c>
      <c r="G223" s="247"/>
      <c r="H223" s="250">
        <v>34.399999999999999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6" t="s">
        <v>140</v>
      </c>
      <c r="AU223" s="256" t="s">
        <v>83</v>
      </c>
      <c r="AV223" s="15" t="s">
        <v>136</v>
      </c>
      <c r="AW223" s="15" t="s">
        <v>33</v>
      </c>
      <c r="AX223" s="15" t="s">
        <v>80</v>
      </c>
      <c r="AY223" s="256" t="s">
        <v>129</v>
      </c>
    </row>
    <row r="224" s="2" customFormat="1" ht="37.8" customHeight="1">
      <c r="A224" s="40"/>
      <c r="B224" s="41"/>
      <c r="C224" s="206" t="s">
        <v>337</v>
      </c>
      <c r="D224" s="206" t="s">
        <v>131</v>
      </c>
      <c r="E224" s="207" t="s">
        <v>274</v>
      </c>
      <c r="F224" s="208" t="s">
        <v>275</v>
      </c>
      <c r="G224" s="209" t="s">
        <v>166</v>
      </c>
      <c r="H224" s="210">
        <v>4.5</v>
      </c>
      <c r="I224" s="211"/>
      <c r="J224" s="212">
        <f>ROUND(I224*H224,2)</f>
        <v>0</v>
      </c>
      <c r="K224" s="208" t="s">
        <v>135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136</v>
      </c>
      <c r="AT224" s="217" t="s">
        <v>131</v>
      </c>
      <c r="AU224" s="217" t="s">
        <v>83</v>
      </c>
      <c r="AY224" s="19" t="s">
        <v>129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136</v>
      </c>
      <c r="BM224" s="217" t="s">
        <v>969</v>
      </c>
    </row>
    <row r="225" s="2" customFormat="1">
      <c r="A225" s="40"/>
      <c r="B225" s="41"/>
      <c r="C225" s="42"/>
      <c r="D225" s="219" t="s">
        <v>138</v>
      </c>
      <c r="E225" s="42"/>
      <c r="F225" s="220" t="s">
        <v>277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138</v>
      </c>
      <c r="AU225" s="19" t="s">
        <v>83</v>
      </c>
    </row>
    <row r="226" s="14" customFormat="1">
      <c r="A226" s="14"/>
      <c r="B226" s="235"/>
      <c r="C226" s="236"/>
      <c r="D226" s="226" t="s">
        <v>140</v>
      </c>
      <c r="E226" s="237" t="s">
        <v>19</v>
      </c>
      <c r="F226" s="238" t="s">
        <v>970</v>
      </c>
      <c r="G226" s="236"/>
      <c r="H226" s="239">
        <v>4.5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140</v>
      </c>
      <c r="AU226" s="245" t="s">
        <v>83</v>
      </c>
      <c r="AV226" s="14" t="s">
        <v>83</v>
      </c>
      <c r="AW226" s="14" t="s">
        <v>33</v>
      </c>
      <c r="AX226" s="14" t="s">
        <v>80</v>
      </c>
      <c r="AY226" s="245" t="s">
        <v>129</v>
      </c>
    </row>
    <row r="227" s="13" customFormat="1">
      <c r="A227" s="13"/>
      <c r="B227" s="224"/>
      <c r="C227" s="225"/>
      <c r="D227" s="226" t="s">
        <v>140</v>
      </c>
      <c r="E227" s="227" t="s">
        <v>19</v>
      </c>
      <c r="F227" s="228" t="s">
        <v>915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140</v>
      </c>
      <c r="AU227" s="234" t="s">
        <v>83</v>
      </c>
      <c r="AV227" s="13" t="s">
        <v>80</v>
      </c>
      <c r="AW227" s="13" t="s">
        <v>33</v>
      </c>
      <c r="AX227" s="13" t="s">
        <v>72</v>
      </c>
      <c r="AY227" s="234" t="s">
        <v>129</v>
      </c>
    </row>
    <row r="228" s="2" customFormat="1" ht="16.5" customHeight="1">
      <c r="A228" s="40"/>
      <c r="B228" s="41"/>
      <c r="C228" s="257" t="s">
        <v>343</v>
      </c>
      <c r="D228" s="257" t="s">
        <v>244</v>
      </c>
      <c r="E228" s="258" t="s">
        <v>280</v>
      </c>
      <c r="F228" s="259" t="s">
        <v>281</v>
      </c>
      <c r="G228" s="260" t="s">
        <v>247</v>
      </c>
      <c r="H228" s="261">
        <v>9</v>
      </c>
      <c r="I228" s="262"/>
      <c r="J228" s="263">
        <f>ROUND(I228*H228,2)</f>
        <v>0</v>
      </c>
      <c r="K228" s="259" t="s">
        <v>135</v>
      </c>
      <c r="L228" s="264"/>
      <c r="M228" s="265" t="s">
        <v>19</v>
      </c>
      <c r="N228" s="266" t="s">
        <v>43</v>
      </c>
      <c r="O228" s="86"/>
      <c r="P228" s="215">
        <f>O228*H228</f>
        <v>0</v>
      </c>
      <c r="Q228" s="215">
        <v>1</v>
      </c>
      <c r="R228" s="215">
        <f>Q228*H228</f>
        <v>9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188</v>
      </c>
      <c r="AT228" s="217" t="s">
        <v>244</v>
      </c>
      <c r="AU228" s="217" t="s">
        <v>83</v>
      </c>
      <c r="AY228" s="19" t="s">
        <v>129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136</v>
      </c>
      <c r="BM228" s="217" t="s">
        <v>971</v>
      </c>
    </row>
    <row r="229" s="14" customFormat="1">
      <c r="A229" s="14"/>
      <c r="B229" s="235"/>
      <c r="C229" s="236"/>
      <c r="D229" s="226" t="s">
        <v>140</v>
      </c>
      <c r="E229" s="236"/>
      <c r="F229" s="238" t="s">
        <v>972</v>
      </c>
      <c r="G229" s="236"/>
      <c r="H229" s="239">
        <v>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140</v>
      </c>
      <c r="AU229" s="245" t="s">
        <v>83</v>
      </c>
      <c r="AV229" s="14" t="s">
        <v>83</v>
      </c>
      <c r="AW229" s="14" t="s">
        <v>4</v>
      </c>
      <c r="AX229" s="14" t="s">
        <v>80</v>
      </c>
      <c r="AY229" s="245" t="s">
        <v>129</v>
      </c>
    </row>
    <row r="230" s="2" customFormat="1" ht="16.5" customHeight="1">
      <c r="A230" s="40"/>
      <c r="B230" s="41"/>
      <c r="C230" s="206" t="s">
        <v>349</v>
      </c>
      <c r="D230" s="206" t="s">
        <v>131</v>
      </c>
      <c r="E230" s="207" t="s">
        <v>284</v>
      </c>
      <c r="F230" s="208" t="s">
        <v>285</v>
      </c>
      <c r="G230" s="209" t="s">
        <v>134</v>
      </c>
      <c r="H230" s="210">
        <v>4160</v>
      </c>
      <c r="I230" s="211"/>
      <c r="J230" s="212">
        <f>ROUND(I230*H230,2)</f>
        <v>0</v>
      </c>
      <c r="K230" s="208" t="s">
        <v>135</v>
      </c>
      <c r="L230" s="46"/>
      <c r="M230" s="213" t="s">
        <v>19</v>
      </c>
      <c r="N230" s="214" t="s">
        <v>43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136</v>
      </c>
      <c r="AT230" s="217" t="s">
        <v>131</v>
      </c>
      <c r="AU230" s="217" t="s">
        <v>83</v>
      </c>
      <c r="AY230" s="19" t="s">
        <v>129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80</v>
      </c>
      <c r="BK230" s="218">
        <f>ROUND(I230*H230,2)</f>
        <v>0</v>
      </c>
      <c r="BL230" s="19" t="s">
        <v>136</v>
      </c>
      <c r="BM230" s="217" t="s">
        <v>973</v>
      </c>
    </row>
    <row r="231" s="2" customFormat="1">
      <c r="A231" s="40"/>
      <c r="B231" s="41"/>
      <c r="C231" s="42"/>
      <c r="D231" s="219" t="s">
        <v>138</v>
      </c>
      <c r="E231" s="42"/>
      <c r="F231" s="220" t="s">
        <v>287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138</v>
      </c>
      <c r="AU231" s="19" t="s">
        <v>83</v>
      </c>
    </row>
    <row r="232" s="13" customFormat="1">
      <c r="A232" s="13"/>
      <c r="B232" s="224"/>
      <c r="C232" s="225"/>
      <c r="D232" s="226" t="s">
        <v>140</v>
      </c>
      <c r="E232" s="227" t="s">
        <v>19</v>
      </c>
      <c r="F232" s="228" t="s">
        <v>974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140</v>
      </c>
      <c r="AU232" s="234" t="s">
        <v>83</v>
      </c>
      <c r="AV232" s="13" t="s">
        <v>80</v>
      </c>
      <c r="AW232" s="13" t="s">
        <v>33</v>
      </c>
      <c r="AX232" s="13" t="s">
        <v>72</v>
      </c>
      <c r="AY232" s="234" t="s">
        <v>129</v>
      </c>
    </row>
    <row r="233" s="14" customFormat="1">
      <c r="A233" s="14"/>
      <c r="B233" s="235"/>
      <c r="C233" s="236"/>
      <c r="D233" s="226" t="s">
        <v>140</v>
      </c>
      <c r="E233" s="237" t="s">
        <v>19</v>
      </c>
      <c r="F233" s="238" t="s">
        <v>975</v>
      </c>
      <c r="G233" s="236"/>
      <c r="H233" s="239">
        <v>75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140</v>
      </c>
      <c r="AU233" s="245" t="s">
        <v>83</v>
      </c>
      <c r="AV233" s="14" t="s">
        <v>83</v>
      </c>
      <c r="AW233" s="14" t="s">
        <v>33</v>
      </c>
      <c r="AX233" s="14" t="s">
        <v>72</v>
      </c>
      <c r="AY233" s="245" t="s">
        <v>129</v>
      </c>
    </row>
    <row r="234" s="14" customFormat="1">
      <c r="A234" s="14"/>
      <c r="B234" s="235"/>
      <c r="C234" s="236"/>
      <c r="D234" s="226" t="s">
        <v>140</v>
      </c>
      <c r="E234" s="237" t="s">
        <v>19</v>
      </c>
      <c r="F234" s="238" t="s">
        <v>976</v>
      </c>
      <c r="G234" s="236"/>
      <c r="H234" s="239">
        <v>85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140</v>
      </c>
      <c r="AU234" s="245" t="s">
        <v>83</v>
      </c>
      <c r="AV234" s="14" t="s">
        <v>83</v>
      </c>
      <c r="AW234" s="14" t="s">
        <v>33</v>
      </c>
      <c r="AX234" s="14" t="s">
        <v>72</v>
      </c>
      <c r="AY234" s="245" t="s">
        <v>129</v>
      </c>
    </row>
    <row r="235" s="14" customFormat="1">
      <c r="A235" s="14"/>
      <c r="B235" s="235"/>
      <c r="C235" s="236"/>
      <c r="D235" s="226" t="s">
        <v>140</v>
      </c>
      <c r="E235" s="237" t="s">
        <v>19</v>
      </c>
      <c r="F235" s="238" t="s">
        <v>977</v>
      </c>
      <c r="G235" s="236"/>
      <c r="H235" s="239">
        <v>80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140</v>
      </c>
      <c r="AU235" s="245" t="s">
        <v>83</v>
      </c>
      <c r="AV235" s="14" t="s">
        <v>83</v>
      </c>
      <c r="AW235" s="14" t="s">
        <v>33</v>
      </c>
      <c r="AX235" s="14" t="s">
        <v>72</v>
      </c>
      <c r="AY235" s="245" t="s">
        <v>129</v>
      </c>
    </row>
    <row r="236" s="13" customFormat="1">
      <c r="A236" s="13"/>
      <c r="B236" s="224"/>
      <c r="C236" s="225"/>
      <c r="D236" s="226" t="s">
        <v>140</v>
      </c>
      <c r="E236" s="227" t="s">
        <v>19</v>
      </c>
      <c r="F236" s="228" t="s">
        <v>978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140</v>
      </c>
      <c r="AU236" s="234" t="s">
        <v>83</v>
      </c>
      <c r="AV236" s="13" t="s">
        <v>80</v>
      </c>
      <c r="AW236" s="13" t="s">
        <v>33</v>
      </c>
      <c r="AX236" s="13" t="s">
        <v>72</v>
      </c>
      <c r="AY236" s="234" t="s">
        <v>129</v>
      </c>
    </row>
    <row r="237" s="14" customFormat="1">
      <c r="A237" s="14"/>
      <c r="B237" s="235"/>
      <c r="C237" s="236"/>
      <c r="D237" s="226" t="s">
        <v>140</v>
      </c>
      <c r="E237" s="237" t="s">
        <v>19</v>
      </c>
      <c r="F237" s="238" t="s">
        <v>979</v>
      </c>
      <c r="G237" s="236"/>
      <c r="H237" s="239">
        <v>45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140</v>
      </c>
      <c r="AU237" s="245" t="s">
        <v>83</v>
      </c>
      <c r="AV237" s="14" t="s">
        <v>83</v>
      </c>
      <c r="AW237" s="14" t="s">
        <v>33</v>
      </c>
      <c r="AX237" s="14" t="s">
        <v>72</v>
      </c>
      <c r="AY237" s="245" t="s">
        <v>129</v>
      </c>
    </row>
    <row r="238" s="14" customFormat="1">
      <c r="A238" s="14"/>
      <c r="B238" s="235"/>
      <c r="C238" s="236"/>
      <c r="D238" s="226" t="s">
        <v>140</v>
      </c>
      <c r="E238" s="237" t="s">
        <v>19</v>
      </c>
      <c r="F238" s="238" t="s">
        <v>980</v>
      </c>
      <c r="G238" s="236"/>
      <c r="H238" s="239">
        <v>75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140</v>
      </c>
      <c r="AU238" s="245" t="s">
        <v>83</v>
      </c>
      <c r="AV238" s="14" t="s">
        <v>83</v>
      </c>
      <c r="AW238" s="14" t="s">
        <v>33</v>
      </c>
      <c r="AX238" s="14" t="s">
        <v>72</v>
      </c>
      <c r="AY238" s="245" t="s">
        <v>129</v>
      </c>
    </row>
    <row r="239" s="14" customFormat="1">
      <c r="A239" s="14"/>
      <c r="B239" s="235"/>
      <c r="C239" s="236"/>
      <c r="D239" s="226" t="s">
        <v>140</v>
      </c>
      <c r="E239" s="237" t="s">
        <v>19</v>
      </c>
      <c r="F239" s="238" t="s">
        <v>981</v>
      </c>
      <c r="G239" s="236"/>
      <c r="H239" s="239">
        <v>65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140</v>
      </c>
      <c r="AU239" s="245" t="s">
        <v>83</v>
      </c>
      <c r="AV239" s="14" t="s">
        <v>83</v>
      </c>
      <c r="AW239" s="14" t="s">
        <v>33</v>
      </c>
      <c r="AX239" s="14" t="s">
        <v>72</v>
      </c>
      <c r="AY239" s="245" t="s">
        <v>129</v>
      </c>
    </row>
    <row r="240" s="14" customFormat="1">
      <c r="A240" s="14"/>
      <c r="B240" s="235"/>
      <c r="C240" s="236"/>
      <c r="D240" s="226" t="s">
        <v>140</v>
      </c>
      <c r="E240" s="237" t="s">
        <v>19</v>
      </c>
      <c r="F240" s="238" t="s">
        <v>982</v>
      </c>
      <c r="G240" s="236"/>
      <c r="H240" s="239">
        <v>35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140</v>
      </c>
      <c r="AU240" s="245" t="s">
        <v>83</v>
      </c>
      <c r="AV240" s="14" t="s">
        <v>83</v>
      </c>
      <c r="AW240" s="14" t="s">
        <v>33</v>
      </c>
      <c r="AX240" s="14" t="s">
        <v>72</v>
      </c>
      <c r="AY240" s="245" t="s">
        <v>129</v>
      </c>
    </row>
    <row r="241" s="13" customFormat="1">
      <c r="A241" s="13"/>
      <c r="B241" s="224"/>
      <c r="C241" s="225"/>
      <c r="D241" s="226" t="s">
        <v>140</v>
      </c>
      <c r="E241" s="227" t="s">
        <v>19</v>
      </c>
      <c r="F241" s="228" t="s">
        <v>983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140</v>
      </c>
      <c r="AU241" s="234" t="s">
        <v>83</v>
      </c>
      <c r="AV241" s="13" t="s">
        <v>80</v>
      </c>
      <c r="AW241" s="13" t="s">
        <v>33</v>
      </c>
      <c r="AX241" s="13" t="s">
        <v>72</v>
      </c>
      <c r="AY241" s="234" t="s">
        <v>129</v>
      </c>
    </row>
    <row r="242" s="14" customFormat="1">
      <c r="A242" s="14"/>
      <c r="B242" s="235"/>
      <c r="C242" s="236"/>
      <c r="D242" s="226" t="s">
        <v>140</v>
      </c>
      <c r="E242" s="237" t="s">
        <v>19</v>
      </c>
      <c r="F242" s="238" t="s">
        <v>984</v>
      </c>
      <c r="G242" s="236"/>
      <c r="H242" s="239">
        <v>250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140</v>
      </c>
      <c r="AU242" s="245" t="s">
        <v>83</v>
      </c>
      <c r="AV242" s="14" t="s">
        <v>83</v>
      </c>
      <c r="AW242" s="14" t="s">
        <v>33</v>
      </c>
      <c r="AX242" s="14" t="s">
        <v>72</v>
      </c>
      <c r="AY242" s="245" t="s">
        <v>129</v>
      </c>
    </row>
    <row r="243" s="14" customFormat="1">
      <c r="A243" s="14"/>
      <c r="B243" s="235"/>
      <c r="C243" s="236"/>
      <c r="D243" s="226" t="s">
        <v>140</v>
      </c>
      <c r="E243" s="237" t="s">
        <v>19</v>
      </c>
      <c r="F243" s="238" t="s">
        <v>985</v>
      </c>
      <c r="G243" s="236"/>
      <c r="H243" s="239">
        <v>250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140</v>
      </c>
      <c r="AU243" s="245" t="s">
        <v>83</v>
      </c>
      <c r="AV243" s="14" t="s">
        <v>83</v>
      </c>
      <c r="AW243" s="14" t="s">
        <v>33</v>
      </c>
      <c r="AX243" s="14" t="s">
        <v>72</v>
      </c>
      <c r="AY243" s="245" t="s">
        <v>129</v>
      </c>
    </row>
    <row r="244" s="14" customFormat="1">
      <c r="A244" s="14"/>
      <c r="B244" s="235"/>
      <c r="C244" s="236"/>
      <c r="D244" s="226" t="s">
        <v>140</v>
      </c>
      <c r="E244" s="237" t="s">
        <v>19</v>
      </c>
      <c r="F244" s="238" t="s">
        <v>986</v>
      </c>
      <c r="G244" s="236"/>
      <c r="H244" s="239">
        <v>135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140</v>
      </c>
      <c r="AU244" s="245" t="s">
        <v>83</v>
      </c>
      <c r="AV244" s="14" t="s">
        <v>83</v>
      </c>
      <c r="AW244" s="14" t="s">
        <v>33</v>
      </c>
      <c r="AX244" s="14" t="s">
        <v>72</v>
      </c>
      <c r="AY244" s="245" t="s">
        <v>129</v>
      </c>
    </row>
    <row r="245" s="14" customFormat="1">
      <c r="A245" s="14"/>
      <c r="B245" s="235"/>
      <c r="C245" s="236"/>
      <c r="D245" s="226" t="s">
        <v>140</v>
      </c>
      <c r="E245" s="237" t="s">
        <v>19</v>
      </c>
      <c r="F245" s="238" t="s">
        <v>987</v>
      </c>
      <c r="G245" s="236"/>
      <c r="H245" s="239">
        <v>70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140</v>
      </c>
      <c r="AU245" s="245" t="s">
        <v>83</v>
      </c>
      <c r="AV245" s="14" t="s">
        <v>83</v>
      </c>
      <c r="AW245" s="14" t="s">
        <v>33</v>
      </c>
      <c r="AX245" s="14" t="s">
        <v>72</v>
      </c>
      <c r="AY245" s="245" t="s">
        <v>129</v>
      </c>
    </row>
    <row r="246" s="14" customFormat="1">
      <c r="A246" s="14"/>
      <c r="B246" s="235"/>
      <c r="C246" s="236"/>
      <c r="D246" s="226" t="s">
        <v>140</v>
      </c>
      <c r="E246" s="237" t="s">
        <v>19</v>
      </c>
      <c r="F246" s="238" t="s">
        <v>988</v>
      </c>
      <c r="G246" s="236"/>
      <c r="H246" s="239">
        <v>80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140</v>
      </c>
      <c r="AU246" s="245" t="s">
        <v>83</v>
      </c>
      <c r="AV246" s="14" t="s">
        <v>83</v>
      </c>
      <c r="AW246" s="14" t="s">
        <v>33</v>
      </c>
      <c r="AX246" s="14" t="s">
        <v>72</v>
      </c>
      <c r="AY246" s="245" t="s">
        <v>129</v>
      </c>
    </row>
    <row r="247" s="14" customFormat="1">
      <c r="A247" s="14"/>
      <c r="B247" s="235"/>
      <c r="C247" s="236"/>
      <c r="D247" s="226" t="s">
        <v>140</v>
      </c>
      <c r="E247" s="237" t="s">
        <v>19</v>
      </c>
      <c r="F247" s="238" t="s">
        <v>989</v>
      </c>
      <c r="G247" s="236"/>
      <c r="H247" s="239">
        <v>75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140</v>
      </c>
      <c r="AU247" s="245" t="s">
        <v>83</v>
      </c>
      <c r="AV247" s="14" t="s">
        <v>83</v>
      </c>
      <c r="AW247" s="14" t="s">
        <v>33</v>
      </c>
      <c r="AX247" s="14" t="s">
        <v>72</v>
      </c>
      <c r="AY247" s="245" t="s">
        <v>129</v>
      </c>
    </row>
    <row r="248" s="13" customFormat="1">
      <c r="A248" s="13"/>
      <c r="B248" s="224"/>
      <c r="C248" s="225"/>
      <c r="D248" s="226" t="s">
        <v>140</v>
      </c>
      <c r="E248" s="227" t="s">
        <v>19</v>
      </c>
      <c r="F248" s="228" t="s">
        <v>990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140</v>
      </c>
      <c r="AU248" s="234" t="s">
        <v>83</v>
      </c>
      <c r="AV248" s="13" t="s">
        <v>80</v>
      </c>
      <c r="AW248" s="13" t="s">
        <v>33</v>
      </c>
      <c r="AX248" s="13" t="s">
        <v>72</v>
      </c>
      <c r="AY248" s="234" t="s">
        <v>129</v>
      </c>
    </row>
    <row r="249" s="14" customFormat="1">
      <c r="A249" s="14"/>
      <c r="B249" s="235"/>
      <c r="C249" s="236"/>
      <c r="D249" s="226" t="s">
        <v>140</v>
      </c>
      <c r="E249" s="237" t="s">
        <v>19</v>
      </c>
      <c r="F249" s="238" t="s">
        <v>991</v>
      </c>
      <c r="G249" s="236"/>
      <c r="H249" s="239">
        <v>225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140</v>
      </c>
      <c r="AU249" s="245" t="s">
        <v>83</v>
      </c>
      <c r="AV249" s="14" t="s">
        <v>83</v>
      </c>
      <c r="AW249" s="14" t="s">
        <v>33</v>
      </c>
      <c r="AX249" s="14" t="s">
        <v>72</v>
      </c>
      <c r="AY249" s="245" t="s">
        <v>129</v>
      </c>
    </row>
    <row r="250" s="13" customFormat="1">
      <c r="A250" s="13"/>
      <c r="B250" s="224"/>
      <c r="C250" s="225"/>
      <c r="D250" s="226" t="s">
        <v>140</v>
      </c>
      <c r="E250" s="227" t="s">
        <v>19</v>
      </c>
      <c r="F250" s="228" t="s">
        <v>992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140</v>
      </c>
      <c r="AU250" s="234" t="s">
        <v>83</v>
      </c>
      <c r="AV250" s="13" t="s">
        <v>80</v>
      </c>
      <c r="AW250" s="13" t="s">
        <v>33</v>
      </c>
      <c r="AX250" s="13" t="s">
        <v>72</v>
      </c>
      <c r="AY250" s="234" t="s">
        <v>129</v>
      </c>
    </row>
    <row r="251" s="14" customFormat="1">
      <c r="A251" s="14"/>
      <c r="B251" s="235"/>
      <c r="C251" s="236"/>
      <c r="D251" s="226" t="s">
        <v>140</v>
      </c>
      <c r="E251" s="237" t="s">
        <v>19</v>
      </c>
      <c r="F251" s="238" t="s">
        <v>993</v>
      </c>
      <c r="G251" s="236"/>
      <c r="H251" s="239">
        <v>950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140</v>
      </c>
      <c r="AU251" s="245" t="s">
        <v>83</v>
      </c>
      <c r="AV251" s="14" t="s">
        <v>83</v>
      </c>
      <c r="AW251" s="14" t="s">
        <v>33</v>
      </c>
      <c r="AX251" s="14" t="s">
        <v>72</v>
      </c>
      <c r="AY251" s="245" t="s">
        <v>129</v>
      </c>
    </row>
    <row r="252" s="14" customFormat="1">
      <c r="A252" s="14"/>
      <c r="B252" s="235"/>
      <c r="C252" s="236"/>
      <c r="D252" s="226" t="s">
        <v>140</v>
      </c>
      <c r="E252" s="237" t="s">
        <v>19</v>
      </c>
      <c r="F252" s="238" t="s">
        <v>994</v>
      </c>
      <c r="G252" s="236"/>
      <c r="H252" s="239">
        <v>1185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140</v>
      </c>
      <c r="AU252" s="245" t="s">
        <v>83</v>
      </c>
      <c r="AV252" s="14" t="s">
        <v>83</v>
      </c>
      <c r="AW252" s="14" t="s">
        <v>33</v>
      </c>
      <c r="AX252" s="14" t="s">
        <v>72</v>
      </c>
      <c r="AY252" s="245" t="s">
        <v>129</v>
      </c>
    </row>
    <row r="253" s="13" customFormat="1">
      <c r="A253" s="13"/>
      <c r="B253" s="224"/>
      <c r="C253" s="225"/>
      <c r="D253" s="226" t="s">
        <v>140</v>
      </c>
      <c r="E253" s="227" t="s">
        <v>19</v>
      </c>
      <c r="F253" s="228" t="s">
        <v>995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140</v>
      </c>
      <c r="AU253" s="234" t="s">
        <v>83</v>
      </c>
      <c r="AV253" s="13" t="s">
        <v>80</v>
      </c>
      <c r="AW253" s="13" t="s">
        <v>33</v>
      </c>
      <c r="AX253" s="13" t="s">
        <v>72</v>
      </c>
      <c r="AY253" s="234" t="s">
        <v>129</v>
      </c>
    </row>
    <row r="254" s="14" customFormat="1">
      <c r="A254" s="14"/>
      <c r="B254" s="235"/>
      <c r="C254" s="236"/>
      <c r="D254" s="226" t="s">
        <v>140</v>
      </c>
      <c r="E254" s="237" t="s">
        <v>19</v>
      </c>
      <c r="F254" s="238" t="s">
        <v>996</v>
      </c>
      <c r="G254" s="236"/>
      <c r="H254" s="239">
        <v>255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140</v>
      </c>
      <c r="AU254" s="245" t="s">
        <v>83</v>
      </c>
      <c r="AV254" s="14" t="s">
        <v>83</v>
      </c>
      <c r="AW254" s="14" t="s">
        <v>33</v>
      </c>
      <c r="AX254" s="14" t="s">
        <v>72</v>
      </c>
      <c r="AY254" s="245" t="s">
        <v>129</v>
      </c>
    </row>
    <row r="255" s="14" customFormat="1">
      <c r="A255" s="14"/>
      <c r="B255" s="235"/>
      <c r="C255" s="236"/>
      <c r="D255" s="226" t="s">
        <v>140</v>
      </c>
      <c r="E255" s="237" t="s">
        <v>19</v>
      </c>
      <c r="F255" s="238" t="s">
        <v>997</v>
      </c>
      <c r="G255" s="236"/>
      <c r="H255" s="239">
        <v>75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140</v>
      </c>
      <c r="AU255" s="245" t="s">
        <v>83</v>
      </c>
      <c r="AV255" s="14" t="s">
        <v>83</v>
      </c>
      <c r="AW255" s="14" t="s">
        <v>33</v>
      </c>
      <c r="AX255" s="14" t="s">
        <v>72</v>
      </c>
      <c r="AY255" s="245" t="s">
        <v>129</v>
      </c>
    </row>
    <row r="256" s="13" customFormat="1">
      <c r="A256" s="13"/>
      <c r="B256" s="224"/>
      <c r="C256" s="225"/>
      <c r="D256" s="226" t="s">
        <v>140</v>
      </c>
      <c r="E256" s="227" t="s">
        <v>19</v>
      </c>
      <c r="F256" s="228" t="s">
        <v>998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140</v>
      </c>
      <c r="AU256" s="234" t="s">
        <v>83</v>
      </c>
      <c r="AV256" s="13" t="s">
        <v>80</v>
      </c>
      <c r="AW256" s="13" t="s">
        <v>33</v>
      </c>
      <c r="AX256" s="13" t="s">
        <v>72</v>
      </c>
      <c r="AY256" s="234" t="s">
        <v>129</v>
      </c>
    </row>
    <row r="257" s="14" customFormat="1">
      <c r="A257" s="14"/>
      <c r="B257" s="235"/>
      <c r="C257" s="236"/>
      <c r="D257" s="226" t="s">
        <v>140</v>
      </c>
      <c r="E257" s="237" t="s">
        <v>19</v>
      </c>
      <c r="F257" s="238" t="s">
        <v>999</v>
      </c>
      <c r="G257" s="236"/>
      <c r="H257" s="239">
        <v>62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140</v>
      </c>
      <c r="AU257" s="245" t="s">
        <v>83</v>
      </c>
      <c r="AV257" s="14" t="s">
        <v>83</v>
      </c>
      <c r="AW257" s="14" t="s">
        <v>33</v>
      </c>
      <c r="AX257" s="14" t="s">
        <v>72</v>
      </c>
      <c r="AY257" s="245" t="s">
        <v>129</v>
      </c>
    </row>
    <row r="258" s="14" customFormat="1">
      <c r="A258" s="14"/>
      <c r="B258" s="235"/>
      <c r="C258" s="236"/>
      <c r="D258" s="226" t="s">
        <v>140</v>
      </c>
      <c r="E258" s="237" t="s">
        <v>19</v>
      </c>
      <c r="F258" s="238" t="s">
        <v>1000</v>
      </c>
      <c r="G258" s="236"/>
      <c r="H258" s="239">
        <v>31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140</v>
      </c>
      <c r="AU258" s="245" t="s">
        <v>83</v>
      </c>
      <c r="AV258" s="14" t="s">
        <v>83</v>
      </c>
      <c r="AW258" s="14" t="s">
        <v>33</v>
      </c>
      <c r="AX258" s="14" t="s">
        <v>72</v>
      </c>
      <c r="AY258" s="245" t="s">
        <v>129</v>
      </c>
    </row>
    <row r="259" s="14" customFormat="1">
      <c r="A259" s="14"/>
      <c r="B259" s="235"/>
      <c r="C259" s="236"/>
      <c r="D259" s="226" t="s">
        <v>140</v>
      </c>
      <c r="E259" s="237" t="s">
        <v>19</v>
      </c>
      <c r="F259" s="238" t="s">
        <v>1001</v>
      </c>
      <c r="G259" s="236"/>
      <c r="H259" s="239">
        <v>48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140</v>
      </c>
      <c r="AU259" s="245" t="s">
        <v>83</v>
      </c>
      <c r="AV259" s="14" t="s">
        <v>83</v>
      </c>
      <c r="AW259" s="14" t="s">
        <v>33</v>
      </c>
      <c r="AX259" s="14" t="s">
        <v>72</v>
      </c>
      <c r="AY259" s="245" t="s">
        <v>129</v>
      </c>
    </row>
    <row r="260" s="14" customFormat="1">
      <c r="A260" s="14"/>
      <c r="B260" s="235"/>
      <c r="C260" s="236"/>
      <c r="D260" s="226" t="s">
        <v>140</v>
      </c>
      <c r="E260" s="237" t="s">
        <v>19</v>
      </c>
      <c r="F260" s="238" t="s">
        <v>1002</v>
      </c>
      <c r="G260" s="236"/>
      <c r="H260" s="239">
        <v>9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140</v>
      </c>
      <c r="AU260" s="245" t="s">
        <v>83</v>
      </c>
      <c r="AV260" s="14" t="s">
        <v>83</v>
      </c>
      <c r="AW260" s="14" t="s">
        <v>33</v>
      </c>
      <c r="AX260" s="14" t="s">
        <v>72</v>
      </c>
      <c r="AY260" s="245" t="s">
        <v>129</v>
      </c>
    </row>
    <row r="261" s="15" customFormat="1">
      <c r="A261" s="15"/>
      <c r="B261" s="246"/>
      <c r="C261" s="247"/>
      <c r="D261" s="226" t="s">
        <v>140</v>
      </c>
      <c r="E261" s="248" t="s">
        <v>19</v>
      </c>
      <c r="F261" s="249" t="s">
        <v>156</v>
      </c>
      <c r="G261" s="247"/>
      <c r="H261" s="250">
        <v>4160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140</v>
      </c>
      <c r="AU261" s="256" t="s">
        <v>83</v>
      </c>
      <c r="AV261" s="15" t="s">
        <v>136</v>
      </c>
      <c r="AW261" s="15" t="s">
        <v>33</v>
      </c>
      <c r="AX261" s="15" t="s">
        <v>80</v>
      </c>
      <c r="AY261" s="256" t="s">
        <v>129</v>
      </c>
    </row>
    <row r="262" s="2" customFormat="1" ht="24.15" customHeight="1">
      <c r="A262" s="40"/>
      <c r="B262" s="41"/>
      <c r="C262" s="206" t="s">
        <v>356</v>
      </c>
      <c r="D262" s="206" t="s">
        <v>131</v>
      </c>
      <c r="E262" s="207" t="s">
        <v>1003</v>
      </c>
      <c r="F262" s="208" t="s">
        <v>1004</v>
      </c>
      <c r="G262" s="209" t="s">
        <v>134</v>
      </c>
      <c r="H262" s="210">
        <v>1160</v>
      </c>
      <c r="I262" s="211"/>
      <c r="J262" s="212">
        <f>ROUND(I262*H262,2)</f>
        <v>0</v>
      </c>
      <c r="K262" s="208" t="s">
        <v>135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136</v>
      </c>
      <c r="AT262" s="217" t="s">
        <v>131</v>
      </c>
      <c r="AU262" s="217" t="s">
        <v>83</v>
      </c>
      <c r="AY262" s="19" t="s">
        <v>129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136</v>
      </c>
      <c r="BM262" s="217" t="s">
        <v>1005</v>
      </c>
    </row>
    <row r="263" s="2" customFormat="1">
      <c r="A263" s="40"/>
      <c r="B263" s="41"/>
      <c r="C263" s="42"/>
      <c r="D263" s="219" t="s">
        <v>138</v>
      </c>
      <c r="E263" s="42"/>
      <c r="F263" s="220" t="s">
        <v>1006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138</v>
      </c>
      <c r="AU263" s="19" t="s">
        <v>83</v>
      </c>
    </row>
    <row r="264" s="13" customFormat="1">
      <c r="A264" s="13"/>
      <c r="B264" s="224"/>
      <c r="C264" s="225"/>
      <c r="D264" s="226" t="s">
        <v>140</v>
      </c>
      <c r="E264" s="227" t="s">
        <v>19</v>
      </c>
      <c r="F264" s="228" t="s">
        <v>1007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140</v>
      </c>
      <c r="AU264" s="234" t="s">
        <v>83</v>
      </c>
      <c r="AV264" s="13" t="s">
        <v>80</v>
      </c>
      <c r="AW264" s="13" t="s">
        <v>33</v>
      </c>
      <c r="AX264" s="13" t="s">
        <v>72</v>
      </c>
      <c r="AY264" s="234" t="s">
        <v>129</v>
      </c>
    </row>
    <row r="265" s="14" customFormat="1">
      <c r="A265" s="14"/>
      <c r="B265" s="235"/>
      <c r="C265" s="236"/>
      <c r="D265" s="226" t="s">
        <v>140</v>
      </c>
      <c r="E265" s="237" t="s">
        <v>19</v>
      </c>
      <c r="F265" s="238" t="s">
        <v>1008</v>
      </c>
      <c r="G265" s="236"/>
      <c r="H265" s="239">
        <v>680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140</v>
      </c>
      <c r="AU265" s="245" t="s">
        <v>83</v>
      </c>
      <c r="AV265" s="14" t="s">
        <v>83</v>
      </c>
      <c r="AW265" s="14" t="s">
        <v>33</v>
      </c>
      <c r="AX265" s="14" t="s">
        <v>72</v>
      </c>
      <c r="AY265" s="245" t="s">
        <v>129</v>
      </c>
    </row>
    <row r="266" s="14" customFormat="1">
      <c r="A266" s="14"/>
      <c r="B266" s="235"/>
      <c r="C266" s="236"/>
      <c r="D266" s="226" t="s">
        <v>140</v>
      </c>
      <c r="E266" s="237" t="s">
        <v>19</v>
      </c>
      <c r="F266" s="238" t="s">
        <v>1009</v>
      </c>
      <c r="G266" s="236"/>
      <c r="H266" s="239">
        <v>480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140</v>
      </c>
      <c r="AU266" s="245" t="s">
        <v>83</v>
      </c>
      <c r="AV266" s="14" t="s">
        <v>83</v>
      </c>
      <c r="AW266" s="14" t="s">
        <v>33</v>
      </c>
      <c r="AX266" s="14" t="s">
        <v>72</v>
      </c>
      <c r="AY266" s="245" t="s">
        <v>129</v>
      </c>
    </row>
    <row r="267" s="15" customFormat="1">
      <c r="A267" s="15"/>
      <c r="B267" s="246"/>
      <c r="C267" s="247"/>
      <c r="D267" s="226" t="s">
        <v>140</v>
      </c>
      <c r="E267" s="248" t="s">
        <v>19</v>
      </c>
      <c r="F267" s="249" t="s">
        <v>156</v>
      </c>
      <c r="G267" s="247"/>
      <c r="H267" s="250">
        <v>1160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6" t="s">
        <v>140</v>
      </c>
      <c r="AU267" s="256" t="s">
        <v>83</v>
      </c>
      <c r="AV267" s="15" t="s">
        <v>136</v>
      </c>
      <c r="AW267" s="15" t="s">
        <v>33</v>
      </c>
      <c r="AX267" s="15" t="s">
        <v>80</v>
      </c>
      <c r="AY267" s="256" t="s">
        <v>129</v>
      </c>
    </row>
    <row r="268" s="2" customFormat="1" ht="24.15" customHeight="1">
      <c r="A268" s="40"/>
      <c r="B268" s="41"/>
      <c r="C268" s="206" t="s">
        <v>363</v>
      </c>
      <c r="D268" s="206" t="s">
        <v>131</v>
      </c>
      <c r="E268" s="207" t="s">
        <v>1010</v>
      </c>
      <c r="F268" s="208" t="s">
        <v>1011</v>
      </c>
      <c r="G268" s="209" t="s">
        <v>134</v>
      </c>
      <c r="H268" s="210">
        <v>1160</v>
      </c>
      <c r="I268" s="211"/>
      <c r="J268" s="212">
        <f>ROUND(I268*H268,2)</f>
        <v>0</v>
      </c>
      <c r="K268" s="208" t="s">
        <v>135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136</v>
      </c>
      <c r="AT268" s="217" t="s">
        <v>131</v>
      </c>
      <c r="AU268" s="217" t="s">
        <v>83</v>
      </c>
      <c r="AY268" s="19" t="s">
        <v>129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136</v>
      </c>
      <c r="BM268" s="217" t="s">
        <v>1012</v>
      </c>
    </row>
    <row r="269" s="2" customFormat="1">
      <c r="A269" s="40"/>
      <c r="B269" s="41"/>
      <c r="C269" s="42"/>
      <c r="D269" s="219" t="s">
        <v>138</v>
      </c>
      <c r="E269" s="42"/>
      <c r="F269" s="220" t="s">
        <v>1013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138</v>
      </c>
      <c r="AU269" s="19" t="s">
        <v>83</v>
      </c>
    </row>
    <row r="270" s="13" customFormat="1">
      <c r="A270" s="13"/>
      <c r="B270" s="224"/>
      <c r="C270" s="225"/>
      <c r="D270" s="226" t="s">
        <v>140</v>
      </c>
      <c r="E270" s="227" t="s">
        <v>19</v>
      </c>
      <c r="F270" s="228" t="s">
        <v>1007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140</v>
      </c>
      <c r="AU270" s="234" t="s">
        <v>83</v>
      </c>
      <c r="AV270" s="13" t="s">
        <v>80</v>
      </c>
      <c r="AW270" s="13" t="s">
        <v>33</v>
      </c>
      <c r="AX270" s="13" t="s">
        <v>72</v>
      </c>
      <c r="AY270" s="234" t="s">
        <v>129</v>
      </c>
    </row>
    <row r="271" s="14" customFormat="1">
      <c r="A271" s="14"/>
      <c r="B271" s="235"/>
      <c r="C271" s="236"/>
      <c r="D271" s="226" t="s">
        <v>140</v>
      </c>
      <c r="E271" s="237" t="s">
        <v>19</v>
      </c>
      <c r="F271" s="238" t="s">
        <v>1008</v>
      </c>
      <c r="G271" s="236"/>
      <c r="H271" s="239">
        <v>680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140</v>
      </c>
      <c r="AU271" s="245" t="s">
        <v>83</v>
      </c>
      <c r="AV271" s="14" t="s">
        <v>83</v>
      </c>
      <c r="AW271" s="14" t="s">
        <v>33</v>
      </c>
      <c r="AX271" s="14" t="s">
        <v>72</v>
      </c>
      <c r="AY271" s="245" t="s">
        <v>129</v>
      </c>
    </row>
    <row r="272" s="14" customFormat="1">
      <c r="A272" s="14"/>
      <c r="B272" s="235"/>
      <c r="C272" s="236"/>
      <c r="D272" s="226" t="s">
        <v>140</v>
      </c>
      <c r="E272" s="237" t="s">
        <v>19</v>
      </c>
      <c r="F272" s="238" t="s">
        <v>1009</v>
      </c>
      <c r="G272" s="236"/>
      <c r="H272" s="239">
        <v>480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140</v>
      </c>
      <c r="AU272" s="245" t="s">
        <v>83</v>
      </c>
      <c r="AV272" s="14" t="s">
        <v>83</v>
      </c>
      <c r="AW272" s="14" t="s">
        <v>33</v>
      </c>
      <c r="AX272" s="14" t="s">
        <v>72</v>
      </c>
      <c r="AY272" s="245" t="s">
        <v>129</v>
      </c>
    </row>
    <row r="273" s="15" customFormat="1">
      <c r="A273" s="15"/>
      <c r="B273" s="246"/>
      <c r="C273" s="247"/>
      <c r="D273" s="226" t="s">
        <v>140</v>
      </c>
      <c r="E273" s="248" t="s">
        <v>19</v>
      </c>
      <c r="F273" s="249" t="s">
        <v>156</v>
      </c>
      <c r="G273" s="247"/>
      <c r="H273" s="250">
        <v>1160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6" t="s">
        <v>140</v>
      </c>
      <c r="AU273" s="256" t="s">
        <v>83</v>
      </c>
      <c r="AV273" s="15" t="s">
        <v>136</v>
      </c>
      <c r="AW273" s="15" t="s">
        <v>33</v>
      </c>
      <c r="AX273" s="15" t="s">
        <v>80</v>
      </c>
      <c r="AY273" s="256" t="s">
        <v>129</v>
      </c>
    </row>
    <row r="274" s="2" customFormat="1" ht="16.5" customHeight="1">
      <c r="A274" s="40"/>
      <c r="B274" s="41"/>
      <c r="C274" s="257" t="s">
        <v>368</v>
      </c>
      <c r="D274" s="257" t="s">
        <v>244</v>
      </c>
      <c r="E274" s="258" t="s">
        <v>1014</v>
      </c>
      <c r="F274" s="259" t="s">
        <v>1015</v>
      </c>
      <c r="G274" s="260" t="s">
        <v>1016</v>
      </c>
      <c r="H274" s="261">
        <v>23.199999999999999</v>
      </c>
      <c r="I274" s="262"/>
      <c r="J274" s="263">
        <f>ROUND(I274*H274,2)</f>
        <v>0</v>
      </c>
      <c r="K274" s="259" t="s">
        <v>135</v>
      </c>
      <c r="L274" s="264"/>
      <c r="M274" s="265" t="s">
        <v>19</v>
      </c>
      <c r="N274" s="266" t="s">
        <v>43</v>
      </c>
      <c r="O274" s="86"/>
      <c r="P274" s="215">
        <f>O274*H274</f>
        <v>0</v>
      </c>
      <c r="Q274" s="215">
        <v>0.001</v>
      </c>
      <c r="R274" s="215">
        <f>Q274*H274</f>
        <v>0.023199999999999998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188</v>
      </c>
      <c r="AT274" s="217" t="s">
        <v>244</v>
      </c>
      <c r="AU274" s="217" t="s">
        <v>83</v>
      </c>
      <c r="AY274" s="19" t="s">
        <v>129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136</v>
      </c>
      <c r="BM274" s="217" t="s">
        <v>1017</v>
      </c>
    </row>
    <row r="275" s="14" customFormat="1">
      <c r="A275" s="14"/>
      <c r="B275" s="235"/>
      <c r="C275" s="236"/>
      <c r="D275" s="226" t="s">
        <v>140</v>
      </c>
      <c r="E275" s="236"/>
      <c r="F275" s="238" t="s">
        <v>1018</v>
      </c>
      <c r="G275" s="236"/>
      <c r="H275" s="239">
        <v>23.199999999999999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140</v>
      </c>
      <c r="AU275" s="245" t="s">
        <v>83</v>
      </c>
      <c r="AV275" s="14" t="s">
        <v>83</v>
      </c>
      <c r="AW275" s="14" t="s">
        <v>4</v>
      </c>
      <c r="AX275" s="14" t="s">
        <v>80</v>
      </c>
      <c r="AY275" s="245" t="s">
        <v>129</v>
      </c>
    </row>
    <row r="276" s="2" customFormat="1" ht="24.15" customHeight="1">
      <c r="A276" s="40"/>
      <c r="B276" s="41"/>
      <c r="C276" s="206" t="s">
        <v>374</v>
      </c>
      <c r="D276" s="206" t="s">
        <v>131</v>
      </c>
      <c r="E276" s="207" t="s">
        <v>1019</v>
      </c>
      <c r="F276" s="208" t="s">
        <v>1020</v>
      </c>
      <c r="G276" s="209" t="s">
        <v>134</v>
      </c>
      <c r="H276" s="210">
        <v>280</v>
      </c>
      <c r="I276" s="211"/>
      <c r="J276" s="212">
        <f>ROUND(I276*H276,2)</f>
        <v>0</v>
      </c>
      <c r="K276" s="208" t="s">
        <v>135</v>
      </c>
      <c r="L276" s="46"/>
      <c r="M276" s="213" t="s">
        <v>19</v>
      </c>
      <c r="N276" s="214" t="s">
        <v>43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136</v>
      </c>
      <c r="AT276" s="217" t="s">
        <v>131</v>
      </c>
      <c r="AU276" s="217" t="s">
        <v>83</v>
      </c>
      <c r="AY276" s="19" t="s">
        <v>129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80</v>
      </c>
      <c r="BK276" s="218">
        <f>ROUND(I276*H276,2)</f>
        <v>0</v>
      </c>
      <c r="BL276" s="19" t="s">
        <v>136</v>
      </c>
      <c r="BM276" s="217" t="s">
        <v>1021</v>
      </c>
    </row>
    <row r="277" s="2" customFormat="1">
      <c r="A277" s="40"/>
      <c r="B277" s="41"/>
      <c r="C277" s="42"/>
      <c r="D277" s="219" t="s">
        <v>138</v>
      </c>
      <c r="E277" s="42"/>
      <c r="F277" s="220" t="s">
        <v>1022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138</v>
      </c>
      <c r="AU277" s="19" t="s">
        <v>83</v>
      </c>
    </row>
    <row r="278" s="13" customFormat="1">
      <c r="A278" s="13"/>
      <c r="B278" s="224"/>
      <c r="C278" s="225"/>
      <c r="D278" s="226" t="s">
        <v>140</v>
      </c>
      <c r="E278" s="227" t="s">
        <v>19</v>
      </c>
      <c r="F278" s="228" t="s">
        <v>1007</v>
      </c>
      <c r="G278" s="225"/>
      <c r="H278" s="227" t="s">
        <v>19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140</v>
      </c>
      <c r="AU278" s="234" t="s">
        <v>83</v>
      </c>
      <c r="AV278" s="13" t="s">
        <v>80</v>
      </c>
      <c r="AW278" s="13" t="s">
        <v>33</v>
      </c>
      <c r="AX278" s="13" t="s">
        <v>72</v>
      </c>
      <c r="AY278" s="234" t="s">
        <v>129</v>
      </c>
    </row>
    <row r="279" s="14" customFormat="1">
      <c r="A279" s="14"/>
      <c r="B279" s="235"/>
      <c r="C279" s="236"/>
      <c r="D279" s="226" t="s">
        <v>140</v>
      </c>
      <c r="E279" s="237" t="s">
        <v>19</v>
      </c>
      <c r="F279" s="238" t="s">
        <v>1023</v>
      </c>
      <c r="G279" s="236"/>
      <c r="H279" s="239">
        <v>130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140</v>
      </c>
      <c r="AU279" s="245" t="s">
        <v>83</v>
      </c>
      <c r="AV279" s="14" t="s">
        <v>83</v>
      </c>
      <c r="AW279" s="14" t="s">
        <v>33</v>
      </c>
      <c r="AX279" s="14" t="s">
        <v>72</v>
      </c>
      <c r="AY279" s="245" t="s">
        <v>129</v>
      </c>
    </row>
    <row r="280" s="14" customFormat="1">
      <c r="A280" s="14"/>
      <c r="B280" s="235"/>
      <c r="C280" s="236"/>
      <c r="D280" s="226" t="s">
        <v>140</v>
      </c>
      <c r="E280" s="237" t="s">
        <v>19</v>
      </c>
      <c r="F280" s="238" t="s">
        <v>1024</v>
      </c>
      <c r="G280" s="236"/>
      <c r="H280" s="239">
        <v>150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140</v>
      </c>
      <c r="AU280" s="245" t="s">
        <v>83</v>
      </c>
      <c r="AV280" s="14" t="s">
        <v>83</v>
      </c>
      <c r="AW280" s="14" t="s">
        <v>33</v>
      </c>
      <c r="AX280" s="14" t="s">
        <v>72</v>
      </c>
      <c r="AY280" s="245" t="s">
        <v>129</v>
      </c>
    </row>
    <row r="281" s="15" customFormat="1">
      <c r="A281" s="15"/>
      <c r="B281" s="246"/>
      <c r="C281" s="247"/>
      <c r="D281" s="226" t="s">
        <v>140</v>
      </c>
      <c r="E281" s="248" t="s">
        <v>19</v>
      </c>
      <c r="F281" s="249" t="s">
        <v>156</v>
      </c>
      <c r="G281" s="247"/>
      <c r="H281" s="250">
        <v>280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140</v>
      </c>
      <c r="AU281" s="256" t="s">
        <v>83</v>
      </c>
      <c r="AV281" s="15" t="s">
        <v>136</v>
      </c>
      <c r="AW281" s="15" t="s">
        <v>33</v>
      </c>
      <c r="AX281" s="15" t="s">
        <v>80</v>
      </c>
      <c r="AY281" s="256" t="s">
        <v>129</v>
      </c>
    </row>
    <row r="282" s="2" customFormat="1" ht="16.5" customHeight="1">
      <c r="A282" s="40"/>
      <c r="B282" s="41"/>
      <c r="C282" s="257" t="s">
        <v>381</v>
      </c>
      <c r="D282" s="257" t="s">
        <v>244</v>
      </c>
      <c r="E282" s="258" t="s">
        <v>1014</v>
      </c>
      <c r="F282" s="259" t="s">
        <v>1015</v>
      </c>
      <c r="G282" s="260" t="s">
        <v>1016</v>
      </c>
      <c r="H282" s="261">
        <v>5.5999999999999996</v>
      </c>
      <c r="I282" s="262"/>
      <c r="J282" s="263">
        <f>ROUND(I282*H282,2)</f>
        <v>0</v>
      </c>
      <c r="K282" s="259" t="s">
        <v>135</v>
      </c>
      <c r="L282" s="264"/>
      <c r="M282" s="265" t="s">
        <v>19</v>
      </c>
      <c r="N282" s="266" t="s">
        <v>43</v>
      </c>
      <c r="O282" s="86"/>
      <c r="P282" s="215">
        <f>O282*H282</f>
        <v>0</v>
      </c>
      <c r="Q282" s="215">
        <v>0.001</v>
      </c>
      <c r="R282" s="215">
        <f>Q282*H282</f>
        <v>0.0055999999999999999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188</v>
      </c>
      <c r="AT282" s="217" t="s">
        <v>244</v>
      </c>
      <c r="AU282" s="217" t="s">
        <v>83</v>
      </c>
      <c r="AY282" s="19" t="s">
        <v>129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136</v>
      </c>
      <c r="BM282" s="217" t="s">
        <v>1025</v>
      </c>
    </row>
    <row r="283" s="14" customFormat="1">
      <c r="A283" s="14"/>
      <c r="B283" s="235"/>
      <c r="C283" s="236"/>
      <c r="D283" s="226" t="s">
        <v>140</v>
      </c>
      <c r="E283" s="236"/>
      <c r="F283" s="238" t="s">
        <v>1026</v>
      </c>
      <c r="G283" s="236"/>
      <c r="H283" s="239">
        <v>5.5999999999999996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140</v>
      </c>
      <c r="AU283" s="245" t="s">
        <v>83</v>
      </c>
      <c r="AV283" s="14" t="s">
        <v>83</v>
      </c>
      <c r="AW283" s="14" t="s">
        <v>4</v>
      </c>
      <c r="AX283" s="14" t="s">
        <v>80</v>
      </c>
      <c r="AY283" s="245" t="s">
        <v>129</v>
      </c>
    </row>
    <row r="284" s="2" customFormat="1" ht="24.15" customHeight="1">
      <c r="A284" s="40"/>
      <c r="B284" s="41"/>
      <c r="C284" s="206" t="s">
        <v>386</v>
      </c>
      <c r="D284" s="206" t="s">
        <v>131</v>
      </c>
      <c r="E284" s="207" t="s">
        <v>1027</v>
      </c>
      <c r="F284" s="208" t="s">
        <v>1028</v>
      </c>
      <c r="G284" s="209" t="s">
        <v>134</v>
      </c>
      <c r="H284" s="210">
        <v>280</v>
      </c>
      <c r="I284" s="211"/>
      <c r="J284" s="212">
        <f>ROUND(I284*H284,2)</f>
        <v>0</v>
      </c>
      <c r="K284" s="208" t="s">
        <v>135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136</v>
      </c>
      <c r="AT284" s="217" t="s">
        <v>131</v>
      </c>
      <c r="AU284" s="217" t="s">
        <v>83</v>
      </c>
      <c r="AY284" s="19" t="s">
        <v>129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136</v>
      </c>
      <c r="BM284" s="217" t="s">
        <v>1029</v>
      </c>
    </row>
    <row r="285" s="2" customFormat="1">
      <c r="A285" s="40"/>
      <c r="B285" s="41"/>
      <c r="C285" s="42"/>
      <c r="D285" s="219" t="s">
        <v>138</v>
      </c>
      <c r="E285" s="42"/>
      <c r="F285" s="220" t="s">
        <v>1030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138</v>
      </c>
      <c r="AU285" s="19" t="s">
        <v>83</v>
      </c>
    </row>
    <row r="286" s="13" customFormat="1">
      <c r="A286" s="13"/>
      <c r="B286" s="224"/>
      <c r="C286" s="225"/>
      <c r="D286" s="226" t="s">
        <v>140</v>
      </c>
      <c r="E286" s="227" t="s">
        <v>19</v>
      </c>
      <c r="F286" s="228" t="s">
        <v>1031</v>
      </c>
      <c r="G286" s="225"/>
      <c r="H286" s="227" t="s">
        <v>19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140</v>
      </c>
      <c r="AU286" s="234" t="s">
        <v>83</v>
      </c>
      <c r="AV286" s="13" t="s">
        <v>80</v>
      </c>
      <c r="AW286" s="13" t="s">
        <v>33</v>
      </c>
      <c r="AX286" s="13" t="s">
        <v>72</v>
      </c>
      <c r="AY286" s="234" t="s">
        <v>129</v>
      </c>
    </row>
    <row r="287" s="14" customFormat="1">
      <c r="A287" s="14"/>
      <c r="B287" s="235"/>
      <c r="C287" s="236"/>
      <c r="D287" s="226" t="s">
        <v>140</v>
      </c>
      <c r="E287" s="237" t="s">
        <v>19</v>
      </c>
      <c r="F287" s="238" t="s">
        <v>1023</v>
      </c>
      <c r="G287" s="236"/>
      <c r="H287" s="239">
        <v>130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140</v>
      </c>
      <c r="AU287" s="245" t="s">
        <v>83</v>
      </c>
      <c r="AV287" s="14" t="s">
        <v>83</v>
      </c>
      <c r="AW287" s="14" t="s">
        <v>33</v>
      </c>
      <c r="AX287" s="14" t="s">
        <v>72</v>
      </c>
      <c r="AY287" s="245" t="s">
        <v>129</v>
      </c>
    </row>
    <row r="288" s="14" customFormat="1">
      <c r="A288" s="14"/>
      <c r="B288" s="235"/>
      <c r="C288" s="236"/>
      <c r="D288" s="226" t="s">
        <v>140</v>
      </c>
      <c r="E288" s="237" t="s">
        <v>19</v>
      </c>
      <c r="F288" s="238" t="s">
        <v>1024</v>
      </c>
      <c r="G288" s="236"/>
      <c r="H288" s="239">
        <v>150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140</v>
      </c>
      <c r="AU288" s="245" t="s">
        <v>83</v>
      </c>
      <c r="AV288" s="14" t="s">
        <v>83</v>
      </c>
      <c r="AW288" s="14" t="s">
        <v>33</v>
      </c>
      <c r="AX288" s="14" t="s">
        <v>72</v>
      </c>
      <c r="AY288" s="245" t="s">
        <v>129</v>
      </c>
    </row>
    <row r="289" s="15" customFormat="1">
      <c r="A289" s="15"/>
      <c r="B289" s="246"/>
      <c r="C289" s="247"/>
      <c r="D289" s="226" t="s">
        <v>140</v>
      </c>
      <c r="E289" s="248" t="s">
        <v>19</v>
      </c>
      <c r="F289" s="249" t="s">
        <v>156</v>
      </c>
      <c r="G289" s="247"/>
      <c r="H289" s="250">
        <v>280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6" t="s">
        <v>140</v>
      </c>
      <c r="AU289" s="256" t="s">
        <v>83</v>
      </c>
      <c r="AV289" s="15" t="s">
        <v>136</v>
      </c>
      <c r="AW289" s="15" t="s">
        <v>33</v>
      </c>
      <c r="AX289" s="15" t="s">
        <v>80</v>
      </c>
      <c r="AY289" s="256" t="s">
        <v>129</v>
      </c>
    </row>
    <row r="290" s="2" customFormat="1" ht="24.15" customHeight="1">
      <c r="A290" s="40"/>
      <c r="B290" s="41"/>
      <c r="C290" s="206" t="s">
        <v>392</v>
      </c>
      <c r="D290" s="206" t="s">
        <v>131</v>
      </c>
      <c r="E290" s="207" t="s">
        <v>1032</v>
      </c>
      <c r="F290" s="208" t="s">
        <v>1033</v>
      </c>
      <c r="G290" s="209" t="s">
        <v>134</v>
      </c>
      <c r="H290" s="210">
        <v>280</v>
      </c>
      <c r="I290" s="211"/>
      <c r="J290" s="212">
        <f>ROUND(I290*H290,2)</f>
        <v>0</v>
      </c>
      <c r="K290" s="208" t="s">
        <v>135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136</v>
      </c>
      <c r="AT290" s="217" t="s">
        <v>131</v>
      </c>
      <c r="AU290" s="217" t="s">
        <v>83</v>
      </c>
      <c r="AY290" s="19" t="s">
        <v>129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136</v>
      </c>
      <c r="BM290" s="217" t="s">
        <v>1034</v>
      </c>
    </row>
    <row r="291" s="2" customFormat="1">
      <c r="A291" s="40"/>
      <c r="B291" s="41"/>
      <c r="C291" s="42"/>
      <c r="D291" s="219" t="s">
        <v>138</v>
      </c>
      <c r="E291" s="42"/>
      <c r="F291" s="220" t="s">
        <v>1035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138</v>
      </c>
      <c r="AU291" s="19" t="s">
        <v>83</v>
      </c>
    </row>
    <row r="292" s="13" customFormat="1">
      <c r="A292" s="13"/>
      <c r="B292" s="224"/>
      <c r="C292" s="225"/>
      <c r="D292" s="226" t="s">
        <v>140</v>
      </c>
      <c r="E292" s="227" t="s">
        <v>19</v>
      </c>
      <c r="F292" s="228" t="s">
        <v>1007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140</v>
      </c>
      <c r="AU292" s="234" t="s">
        <v>83</v>
      </c>
      <c r="AV292" s="13" t="s">
        <v>80</v>
      </c>
      <c r="AW292" s="13" t="s">
        <v>33</v>
      </c>
      <c r="AX292" s="13" t="s">
        <v>72</v>
      </c>
      <c r="AY292" s="234" t="s">
        <v>129</v>
      </c>
    </row>
    <row r="293" s="14" customFormat="1">
      <c r="A293" s="14"/>
      <c r="B293" s="235"/>
      <c r="C293" s="236"/>
      <c r="D293" s="226" t="s">
        <v>140</v>
      </c>
      <c r="E293" s="237" t="s">
        <v>19</v>
      </c>
      <c r="F293" s="238" t="s">
        <v>1023</v>
      </c>
      <c r="G293" s="236"/>
      <c r="H293" s="239">
        <v>130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140</v>
      </c>
      <c r="AU293" s="245" t="s">
        <v>83</v>
      </c>
      <c r="AV293" s="14" t="s">
        <v>83</v>
      </c>
      <c r="AW293" s="14" t="s">
        <v>33</v>
      </c>
      <c r="AX293" s="14" t="s">
        <v>72</v>
      </c>
      <c r="AY293" s="245" t="s">
        <v>129</v>
      </c>
    </row>
    <row r="294" s="14" customFormat="1">
      <c r="A294" s="14"/>
      <c r="B294" s="235"/>
      <c r="C294" s="236"/>
      <c r="D294" s="226" t="s">
        <v>140</v>
      </c>
      <c r="E294" s="237" t="s">
        <v>19</v>
      </c>
      <c r="F294" s="238" t="s">
        <v>1024</v>
      </c>
      <c r="G294" s="236"/>
      <c r="H294" s="239">
        <v>150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140</v>
      </c>
      <c r="AU294" s="245" t="s">
        <v>83</v>
      </c>
      <c r="AV294" s="14" t="s">
        <v>83</v>
      </c>
      <c r="AW294" s="14" t="s">
        <v>33</v>
      </c>
      <c r="AX294" s="14" t="s">
        <v>72</v>
      </c>
      <c r="AY294" s="245" t="s">
        <v>129</v>
      </c>
    </row>
    <row r="295" s="15" customFormat="1">
      <c r="A295" s="15"/>
      <c r="B295" s="246"/>
      <c r="C295" s="247"/>
      <c r="D295" s="226" t="s">
        <v>140</v>
      </c>
      <c r="E295" s="248" t="s">
        <v>19</v>
      </c>
      <c r="F295" s="249" t="s">
        <v>156</v>
      </c>
      <c r="G295" s="247"/>
      <c r="H295" s="250">
        <v>280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6" t="s">
        <v>140</v>
      </c>
      <c r="AU295" s="256" t="s">
        <v>83</v>
      </c>
      <c r="AV295" s="15" t="s">
        <v>136</v>
      </c>
      <c r="AW295" s="15" t="s">
        <v>33</v>
      </c>
      <c r="AX295" s="15" t="s">
        <v>80</v>
      </c>
      <c r="AY295" s="256" t="s">
        <v>129</v>
      </c>
    </row>
    <row r="296" s="12" customFormat="1" ht="22.8" customHeight="1">
      <c r="A296" s="12"/>
      <c r="B296" s="190"/>
      <c r="C296" s="191"/>
      <c r="D296" s="192" t="s">
        <v>71</v>
      </c>
      <c r="E296" s="204" t="s">
        <v>83</v>
      </c>
      <c r="F296" s="204" t="s">
        <v>290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SUM(P297:P311)</f>
        <v>0</v>
      </c>
      <c r="Q296" s="198"/>
      <c r="R296" s="199">
        <f>SUM(R297:R311)</f>
        <v>16.04205</v>
      </c>
      <c r="S296" s="198"/>
      <c r="T296" s="200">
        <f>SUM(T297:T311)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80</v>
      </c>
      <c r="AT296" s="202" t="s">
        <v>71</v>
      </c>
      <c r="AU296" s="202" t="s">
        <v>80</v>
      </c>
      <c r="AY296" s="201" t="s">
        <v>129</v>
      </c>
      <c r="BK296" s="203">
        <f>SUM(BK297:BK311)</f>
        <v>0</v>
      </c>
    </row>
    <row r="297" s="2" customFormat="1" ht="24.15" customHeight="1">
      <c r="A297" s="40"/>
      <c r="B297" s="41"/>
      <c r="C297" s="206" t="s">
        <v>396</v>
      </c>
      <c r="D297" s="206" t="s">
        <v>131</v>
      </c>
      <c r="E297" s="207" t="s">
        <v>292</v>
      </c>
      <c r="F297" s="208" t="s">
        <v>293</v>
      </c>
      <c r="G297" s="209" t="s">
        <v>166</v>
      </c>
      <c r="H297" s="210">
        <v>81</v>
      </c>
      <c r="I297" s="211"/>
      <c r="J297" s="212">
        <f>ROUND(I297*H297,2)</f>
        <v>0</v>
      </c>
      <c r="K297" s="208" t="s">
        <v>135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136</v>
      </c>
      <c r="AT297" s="217" t="s">
        <v>131</v>
      </c>
      <c r="AU297" s="217" t="s">
        <v>83</v>
      </c>
      <c r="AY297" s="19" t="s">
        <v>129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136</v>
      </c>
      <c r="BM297" s="217" t="s">
        <v>1036</v>
      </c>
    </row>
    <row r="298" s="2" customFormat="1">
      <c r="A298" s="40"/>
      <c r="B298" s="41"/>
      <c r="C298" s="42"/>
      <c r="D298" s="219" t="s">
        <v>138</v>
      </c>
      <c r="E298" s="42"/>
      <c r="F298" s="220" t="s">
        <v>295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138</v>
      </c>
      <c r="AU298" s="19" t="s">
        <v>83</v>
      </c>
    </row>
    <row r="299" s="14" customFormat="1">
      <c r="A299" s="14"/>
      <c r="B299" s="235"/>
      <c r="C299" s="236"/>
      <c r="D299" s="226" t="s">
        <v>140</v>
      </c>
      <c r="E299" s="237" t="s">
        <v>19</v>
      </c>
      <c r="F299" s="238" t="s">
        <v>1037</v>
      </c>
      <c r="G299" s="236"/>
      <c r="H299" s="239">
        <v>41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140</v>
      </c>
      <c r="AU299" s="245" t="s">
        <v>83</v>
      </c>
      <c r="AV299" s="14" t="s">
        <v>83</v>
      </c>
      <c r="AW299" s="14" t="s">
        <v>33</v>
      </c>
      <c r="AX299" s="14" t="s">
        <v>72</v>
      </c>
      <c r="AY299" s="245" t="s">
        <v>129</v>
      </c>
    </row>
    <row r="300" s="14" customFormat="1">
      <c r="A300" s="14"/>
      <c r="B300" s="235"/>
      <c r="C300" s="236"/>
      <c r="D300" s="226" t="s">
        <v>140</v>
      </c>
      <c r="E300" s="237" t="s">
        <v>19</v>
      </c>
      <c r="F300" s="238" t="s">
        <v>1038</v>
      </c>
      <c r="G300" s="236"/>
      <c r="H300" s="239">
        <v>40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140</v>
      </c>
      <c r="AU300" s="245" t="s">
        <v>83</v>
      </c>
      <c r="AV300" s="14" t="s">
        <v>83</v>
      </c>
      <c r="AW300" s="14" t="s">
        <v>33</v>
      </c>
      <c r="AX300" s="14" t="s">
        <v>72</v>
      </c>
      <c r="AY300" s="245" t="s">
        <v>129</v>
      </c>
    </row>
    <row r="301" s="15" customFormat="1">
      <c r="A301" s="15"/>
      <c r="B301" s="246"/>
      <c r="C301" s="247"/>
      <c r="D301" s="226" t="s">
        <v>140</v>
      </c>
      <c r="E301" s="248" t="s">
        <v>19</v>
      </c>
      <c r="F301" s="249" t="s">
        <v>156</v>
      </c>
      <c r="G301" s="247"/>
      <c r="H301" s="250">
        <v>81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6" t="s">
        <v>140</v>
      </c>
      <c r="AU301" s="256" t="s">
        <v>83</v>
      </c>
      <c r="AV301" s="15" t="s">
        <v>136</v>
      </c>
      <c r="AW301" s="15" t="s">
        <v>33</v>
      </c>
      <c r="AX301" s="15" t="s">
        <v>80</v>
      </c>
      <c r="AY301" s="256" t="s">
        <v>129</v>
      </c>
    </row>
    <row r="302" s="2" customFormat="1" ht="16.5" customHeight="1">
      <c r="A302" s="40"/>
      <c r="B302" s="41"/>
      <c r="C302" s="206" t="s">
        <v>400</v>
      </c>
      <c r="D302" s="206" t="s">
        <v>131</v>
      </c>
      <c r="E302" s="207" t="s">
        <v>299</v>
      </c>
      <c r="F302" s="208" t="s">
        <v>1039</v>
      </c>
      <c r="G302" s="209" t="s">
        <v>166</v>
      </c>
      <c r="H302" s="210">
        <v>9.7200000000000006</v>
      </c>
      <c r="I302" s="211"/>
      <c r="J302" s="212">
        <f>ROUND(I302*H302,2)</f>
        <v>0</v>
      </c>
      <c r="K302" s="208" t="s">
        <v>135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1.6299999999999999</v>
      </c>
      <c r="R302" s="215">
        <f>Q302*H302</f>
        <v>15.8436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136</v>
      </c>
      <c r="AT302" s="217" t="s">
        <v>131</v>
      </c>
      <c r="AU302" s="217" t="s">
        <v>83</v>
      </c>
      <c r="AY302" s="19" t="s">
        <v>129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136</v>
      </c>
      <c r="BM302" s="217" t="s">
        <v>1040</v>
      </c>
    </row>
    <row r="303" s="2" customFormat="1">
      <c r="A303" s="40"/>
      <c r="B303" s="41"/>
      <c r="C303" s="42"/>
      <c r="D303" s="219" t="s">
        <v>138</v>
      </c>
      <c r="E303" s="42"/>
      <c r="F303" s="220" t="s">
        <v>302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138</v>
      </c>
      <c r="AU303" s="19" t="s">
        <v>83</v>
      </c>
    </row>
    <row r="304" s="14" customFormat="1">
      <c r="A304" s="14"/>
      <c r="B304" s="235"/>
      <c r="C304" s="236"/>
      <c r="D304" s="226" t="s">
        <v>140</v>
      </c>
      <c r="E304" s="237" t="s">
        <v>19</v>
      </c>
      <c r="F304" s="238" t="s">
        <v>1041</v>
      </c>
      <c r="G304" s="236"/>
      <c r="H304" s="239">
        <v>4.9199999999999999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140</v>
      </c>
      <c r="AU304" s="245" t="s">
        <v>83</v>
      </c>
      <c r="AV304" s="14" t="s">
        <v>83</v>
      </c>
      <c r="AW304" s="14" t="s">
        <v>33</v>
      </c>
      <c r="AX304" s="14" t="s">
        <v>72</v>
      </c>
      <c r="AY304" s="245" t="s">
        <v>129</v>
      </c>
    </row>
    <row r="305" s="14" customFormat="1">
      <c r="A305" s="14"/>
      <c r="B305" s="235"/>
      <c r="C305" s="236"/>
      <c r="D305" s="226" t="s">
        <v>140</v>
      </c>
      <c r="E305" s="237" t="s">
        <v>19</v>
      </c>
      <c r="F305" s="238" t="s">
        <v>1042</v>
      </c>
      <c r="G305" s="236"/>
      <c r="H305" s="239">
        <v>4.7999999999999998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140</v>
      </c>
      <c r="AU305" s="245" t="s">
        <v>83</v>
      </c>
      <c r="AV305" s="14" t="s">
        <v>83</v>
      </c>
      <c r="AW305" s="14" t="s">
        <v>33</v>
      </c>
      <c r="AX305" s="14" t="s">
        <v>72</v>
      </c>
      <c r="AY305" s="245" t="s">
        <v>129</v>
      </c>
    </row>
    <row r="306" s="15" customFormat="1">
      <c r="A306" s="15"/>
      <c r="B306" s="246"/>
      <c r="C306" s="247"/>
      <c r="D306" s="226" t="s">
        <v>140</v>
      </c>
      <c r="E306" s="248" t="s">
        <v>19</v>
      </c>
      <c r="F306" s="249" t="s">
        <v>156</v>
      </c>
      <c r="G306" s="247"/>
      <c r="H306" s="250">
        <v>9.7199999999999989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6" t="s">
        <v>140</v>
      </c>
      <c r="AU306" s="256" t="s">
        <v>83</v>
      </c>
      <c r="AV306" s="15" t="s">
        <v>136</v>
      </c>
      <c r="AW306" s="15" t="s">
        <v>33</v>
      </c>
      <c r="AX306" s="15" t="s">
        <v>80</v>
      </c>
      <c r="AY306" s="256" t="s">
        <v>129</v>
      </c>
    </row>
    <row r="307" s="2" customFormat="1" ht="16.5" customHeight="1">
      <c r="A307" s="40"/>
      <c r="B307" s="41"/>
      <c r="C307" s="206" t="s">
        <v>406</v>
      </c>
      <c r="D307" s="206" t="s">
        <v>131</v>
      </c>
      <c r="E307" s="207" t="s">
        <v>306</v>
      </c>
      <c r="F307" s="208" t="s">
        <v>307</v>
      </c>
      <c r="G307" s="209" t="s">
        <v>151</v>
      </c>
      <c r="H307" s="210">
        <v>405</v>
      </c>
      <c r="I307" s="211"/>
      <c r="J307" s="212">
        <f>ROUND(I307*H307,2)</f>
        <v>0</v>
      </c>
      <c r="K307" s="208" t="s">
        <v>135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0.00048999999999999998</v>
      </c>
      <c r="R307" s="215">
        <f>Q307*H307</f>
        <v>0.19844999999999999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136</v>
      </c>
      <c r="AT307" s="217" t="s">
        <v>131</v>
      </c>
      <c r="AU307" s="217" t="s">
        <v>83</v>
      </c>
      <c r="AY307" s="19" t="s">
        <v>129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136</v>
      </c>
      <c r="BM307" s="217" t="s">
        <v>1043</v>
      </c>
    </row>
    <row r="308" s="2" customFormat="1">
      <c r="A308" s="40"/>
      <c r="B308" s="41"/>
      <c r="C308" s="42"/>
      <c r="D308" s="219" t="s">
        <v>138</v>
      </c>
      <c r="E308" s="42"/>
      <c r="F308" s="220" t="s">
        <v>309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138</v>
      </c>
      <c r="AU308" s="19" t="s">
        <v>83</v>
      </c>
    </row>
    <row r="309" s="14" customFormat="1">
      <c r="A309" s="14"/>
      <c r="B309" s="235"/>
      <c r="C309" s="236"/>
      <c r="D309" s="226" t="s">
        <v>140</v>
      </c>
      <c r="E309" s="237" t="s">
        <v>19</v>
      </c>
      <c r="F309" s="238" t="s">
        <v>1044</v>
      </c>
      <c r="G309" s="236"/>
      <c r="H309" s="239">
        <v>205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140</v>
      </c>
      <c r="AU309" s="245" t="s">
        <v>83</v>
      </c>
      <c r="AV309" s="14" t="s">
        <v>83</v>
      </c>
      <c r="AW309" s="14" t="s">
        <v>33</v>
      </c>
      <c r="AX309" s="14" t="s">
        <v>72</v>
      </c>
      <c r="AY309" s="245" t="s">
        <v>129</v>
      </c>
    </row>
    <row r="310" s="14" customFormat="1">
      <c r="A310" s="14"/>
      <c r="B310" s="235"/>
      <c r="C310" s="236"/>
      <c r="D310" s="226" t="s">
        <v>140</v>
      </c>
      <c r="E310" s="237" t="s">
        <v>19</v>
      </c>
      <c r="F310" s="238" t="s">
        <v>1045</v>
      </c>
      <c r="G310" s="236"/>
      <c r="H310" s="239">
        <v>200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140</v>
      </c>
      <c r="AU310" s="245" t="s">
        <v>83</v>
      </c>
      <c r="AV310" s="14" t="s">
        <v>83</v>
      </c>
      <c r="AW310" s="14" t="s">
        <v>33</v>
      </c>
      <c r="AX310" s="14" t="s">
        <v>72</v>
      </c>
      <c r="AY310" s="245" t="s">
        <v>129</v>
      </c>
    </row>
    <row r="311" s="15" customFormat="1">
      <c r="A311" s="15"/>
      <c r="B311" s="246"/>
      <c r="C311" s="247"/>
      <c r="D311" s="226" t="s">
        <v>140</v>
      </c>
      <c r="E311" s="248" t="s">
        <v>19</v>
      </c>
      <c r="F311" s="249" t="s">
        <v>156</v>
      </c>
      <c r="G311" s="247"/>
      <c r="H311" s="250">
        <v>405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140</v>
      </c>
      <c r="AU311" s="256" t="s">
        <v>83</v>
      </c>
      <c r="AV311" s="15" t="s">
        <v>136</v>
      </c>
      <c r="AW311" s="15" t="s">
        <v>33</v>
      </c>
      <c r="AX311" s="15" t="s">
        <v>80</v>
      </c>
      <c r="AY311" s="256" t="s">
        <v>129</v>
      </c>
    </row>
    <row r="312" s="12" customFormat="1" ht="22.8" customHeight="1">
      <c r="A312" s="12"/>
      <c r="B312" s="190"/>
      <c r="C312" s="191"/>
      <c r="D312" s="192" t="s">
        <v>71</v>
      </c>
      <c r="E312" s="204" t="s">
        <v>136</v>
      </c>
      <c r="F312" s="204" t="s">
        <v>312</v>
      </c>
      <c r="G312" s="191"/>
      <c r="H312" s="191"/>
      <c r="I312" s="194"/>
      <c r="J312" s="205">
        <f>BK312</f>
        <v>0</v>
      </c>
      <c r="K312" s="191"/>
      <c r="L312" s="196"/>
      <c r="M312" s="197"/>
      <c r="N312" s="198"/>
      <c r="O312" s="198"/>
      <c r="P312" s="199">
        <f>SUM(P313:P326)</f>
        <v>0</v>
      </c>
      <c r="Q312" s="198"/>
      <c r="R312" s="199">
        <f>SUM(R313:R326)</f>
        <v>3.0411000000000001</v>
      </c>
      <c r="S312" s="198"/>
      <c r="T312" s="200">
        <f>SUM(T313:T326)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80</v>
      </c>
      <c r="AT312" s="202" t="s">
        <v>71</v>
      </c>
      <c r="AU312" s="202" t="s">
        <v>80</v>
      </c>
      <c r="AY312" s="201" t="s">
        <v>129</v>
      </c>
      <c r="BK312" s="203">
        <f>SUM(BK313:BK326)</f>
        <v>0</v>
      </c>
    </row>
    <row r="313" s="2" customFormat="1" ht="16.5" customHeight="1">
      <c r="A313" s="40"/>
      <c r="B313" s="41"/>
      <c r="C313" s="206" t="s">
        <v>424</v>
      </c>
      <c r="D313" s="206" t="s">
        <v>131</v>
      </c>
      <c r="E313" s="207" t="s">
        <v>314</v>
      </c>
      <c r="F313" s="208" t="s">
        <v>315</v>
      </c>
      <c r="G313" s="209" t="s">
        <v>166</v>
      </c>
      <c r="H313" s="210">
        <v>1.44</v>
      </c>
      <c r="I313" s="211"/>
      <c r="J313" s="212">
        <f>ROUND(I313*H313,2)</f>
        <v>0</v>
      </c>
      <c r="K313" s="208" t="s">
        <v>135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136</v>
      </c>
      <c r="AT313" s="217" t="s">
        <v>131</v>
      </c>
      <c r="AU313" s="217" t="s">
        <v>83</v>
      </c>
      <c r="AY313" s="19" t="s">
        <v>129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136</v>
      </c>
      <c r="BM313" s="217" t="s">
        <v>1046</v>
      </c>
    </row>
    <row r="314" s="2" customFormat="1">
      <c r="A314" s="40"/>
      <c r="B314" s="41"/>
      <c r="C314" s="42"/>
      <c r="D314" s="219" t="s">
        <v>138</v>
      </c>
      <c r="E314" s="42"/>
      <c r="F314" s="220" t="s">
        <v>317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138</v>
      </c>
      <c r="AU314" s="19" t="s">
        <v>83</v>
      </c>
    </row>
    <row r="315" s="13" customFormat="1">
      <c r="A315" s="13"/>
      <c r="B315" s="224"/>
      <c r="C315" s="225"/>
      <c r="D315" s="226" t="s">
        <v>140</v>
      </c>
      <c r="E315" s="227" t="s">
        <v>19</v>
      </c>
      <c r="F315" s="228" t="s">
        <v>318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140</v>
      </c>
      <c r="AU315" s="234" t="s">
        <v>83</v>
      </c>
      <c r="AV315" s="13" t="s">
        <v>80</v>
      </c>
      <c r="AW315" s="13" t="s">
        <v>33</v>
      </c>
      <c r="AX315" s="13" t="s">
        <v>72</v>
      </c>
      <c r="AY315" s="234" t="s">
        <v>129</v>
      </c>
    </row>
    <row r="316" s="14" customFormat="1">
      <c r="A316" s="14"/>
      <c r="B316" s="235"/>
      <c r="C316" s="236"/>
      <c r="D316" s="226" t="s">
        <v>140</v>
      </c>
      <c r="E316" s="237" t="s">
        <v>19</v>
      </c>
      <c r="F316" s="238" t="s">
        <v>1047</v>
      </c>
      <c r="G316" s="236"/>
      <c r="H316" s="239">
        <v>1.44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140</v>
      </c>
      <c r="AU316" s="245" t="s">
        <v>83</v>
      </c>
      <c r="AV316" s="14" t="s">
        <v>83</v>
      </c>
      <c r="AW316" s="14" t="s">
        <v>33</v>
      </c>
      <c r="AX316" s="14" t="s">
        <v>80</v>
      </c>
      <c r="AY316" s="245" t="s">
        <v>129</v>
      </c>
    </row>
    <row r="317" s="13" customFormat="1">
      <c r="A317" s="13"/>
      <c r="B317" s="224"/>
      <c r="C317" s="225"/>
      <c r="D317" s="226" t="s">
        <v>140</v>
      </c>
      <c r="E317" s="227" t="s">
        <v>19</v>
      </c>
      <c r="F317" s="228" t="s">
        <v>915</v>
      </c>
      <c r="G317" s="225"/>
      <c r="H317" s="227" t="s">
        <v>19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140</v>
      </c>
      <c r="AU317" s="234" t="s">
        <v>83</v>
      </c>
      <c r="AV317" s="13" t="s">
        <v>80</v>
      </c>
      <c r="AW317" s="13" t="s">
        <v>33</v>
      </c>
      <c r="AX317" s="13" t="s">
        <v>72</v>
      </c>
      <c r="AY317" s="234" t="s">
        <v>129</v>
      </c>
    </row>
    <row r="318" s="2" customFormat="1" ht="16.5" customHeight="1">
      <c r="A318" s="40"/>
      <c r="B318" s="41"/>
      <c r="C318" s="206" t="s">
        <v>428</v>
      </c>
      <c r="D318" s="206" t="s">
        <v>131</v>
      </c>
      <c r="E318" s="207" t="s">
        <v>321</v>
      </c>
      <c r="F318" s="208" t="s">
        <v>322</v>
      </c>
      <c r="G318" s="209" t="s">
        <v>323</v>
      </c>
      <c r="H318" s="210">
        <v>15</v>
      </c>
      <c r="I318" s="211"/>
      <c r="J318" s="212">
        <f>ROUND(I318*H318,2)</f>
        <v>0</v>
      </c>
      <c r="K318" s="208" t="s">
        <v>135</v>
      </c>
      <c r="L318" s="46"/>
      <c r="M318" s="213" t="s">
        <v>19</v>
      </c>
      <c r="N318" s="214" t="s">
        <v>43</v>
      </c>
      <c r="O318" s="86"/>
      <c r="P318" s="215">
        <f>O318*H318</f>
        <v>0</v>
      </c>
      <c r="Q318" s="215">
        <v>0.087419999999999998</v>
      </c>
      <c r="R318" s="215">
        <f>Q318*H318</f>
        <v>1.3112999999999999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136</v>
      </c>
      <c r="AT318" s="217" t="s">
        <v>131</v>
      </c>
      <c r="AU318" s="217" t="s">
        <v>83</v>
      </c>
      <c r="AY318" s="19" t="s">
        <v>129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136</v>
      </c>
      <c r="BM318" s="217" t="s">
        <v>1048</v>
      </c>
    </row>
    <row r="319" s="2" customFormat="1">
      <c r="A319" s="40"/>
      <c r="B319" s="41"/>
      <c r="C319" s="42"/>
      <c r="D319" s="219" t="s">
        <v>138</v>
      </c>
      <c r="E319" s="42"/>
      <c r="F319" s="220" t="s">
        <v>325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138</v>
      </c>
      <c r="AU319" s="19" t="s">
        <v>83</v>
      </c>
    </row>
    <row r="320" s="14" customFormat="1">
      <c r="A320" s="14"/>
      <c r="B320" s="235"/>
      <c r="C320" s="236"/>
      <c r="D320" s="226" t="s">
        <v>140</v>
      </c>
      <c r="E320" s="237" t="s">
        <v>19</v>
      </c>
      <c r="F320" s="238" t="s">
        <v>1049</v>
      </c>
      <c r="G320" s="236"/>
      <c r="H320" s="239">
        <v>15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140</v>
      </c>
      <c r="AU320" s="245" t="s">
        <v>83</v>
      </c>
      <c r="AV320" s="14" t="s">
        <v>83</v>
      </c>
      <c r="AW320" s="14" t="s">
        <v>33</v>
      </c>
      <c r="AX320" s="14" t="s">
        <v>80</v>
      </c>
      <c r="AY320" s="245" t="s">
        <v>129</v>
      </c>
    </row>
    <row r="321" s="13" customFormat="1">
      <c r="A321" s="13"/>
      <c r="B321" s="224"/>
      <c r="C321" s="225"/>
      <c r="D321" s="226" t="s">
        <v>140</v>
      </c>
      <c r="E321" s="227" t="s">
        <v>19</v>
      </c>
      <c r="F321" s="228" t="s">
        <v>906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140</v>
      </c>
      <c r="AU321" s="234" t="s">
        <v>83</v>
      </c>
      <c r="AV321" s="13" t="s">
        <v>80</v>
      </c>
      <c r="AW321" s="13" t="s">
        <v>33</v>
      </c>
      <c r="AX321" s="13" t="s">
        <v>72</v>
      </c>
      <c r="AY321" s="234" t="s">
        <v>129</v>
      </c>
    </row>
    <row r="322" s="2" customFormat="1" ht="16.5" customHeight="1">
      <c r="A322" s="40"/>
      <c r="B322" s="41"/>
      <c r="C322" s="257" t="s">
        <v>435</v>
      </c>
      <c r="D322" s="257" t="s">
        <v>244</v>
      </c>
      <c r="E322" s="258" t="s">
        <v>328</v>
      </c>
      <c r="F322" s="259" t="s">
        <v>329</v>
      </c>
      <c r="G322" s="260" t="s">
        <v>323</v>
      </c>
      <c r="H322" s="261">
        <v>15</v>
      </c>
      <c r="I322" s="262"/>
      <c r="J322" s="263">
        <f>ROUND(I322*H322,2)</f>
        <v>0</v>
      </c>
      <c r="K322" s="259" t="s">
        <v>135</v>
      </c>
      <c r="L322" s="264"/>
      <c r="M322" s="265" t="s">
        <v>19</v>
      </c>
      <c r="N322" s="266" t="s">
        <v>43</v>
      </c>
      <c r="O322" s="86"/>
      <c r="P322" s="215">
        <f>O322*H322</f>
        <v>0</v>
      </c>
      <c r="Q322" s="215">
        <v>0.027</v>
      </c>
      <c r="R322" s="215">
        <f>Q322*H322</f>
        <v>0.40499999999999997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188</v>
      </c>
      <c r="AT322" s="217" t="s">
        <v>244</v>
      </c>
      <c r="AU322" s="217" t="s">
        <v>83</v>
      </c>
      <c r="AY322" s="19" t="s">
        <v>129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136</v>
      </c>
      <c r="BM322" s="217" t="s">
        <v>1050</v>
      </c>
    </row>
    <row r="323" s="2" customFormat="1" ht="24.15" customHeight="1">
      <c r="A323" s="40"/>
      <c r="B323" s="41"/>
      <c r="C323" s="206" t="s">
        <v>439</v>
      </c>
      <c r="D323" s="206" t="s">
        <v>131</v>
      </c>
      <c r="E323" s="207" t="s">
        <v>332</v>
      </c>
      <c r="F323" s="208" t="s">
        <v>333</v>
      </c>
      <c r="G323" s="209" t="s">
        <v>323</v>
      </c>
      <c r="H323" s="210">
        <v>15</v>
      </c>
      <c r="I323" s="211"/>
      <c r="J323" s="212">
        <f>ROUND(I323*H323,2)</f>
        <v>0</v>
      </c>
      <c r="K323" s="208" t="s">
        <v>135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0.088319999999999996</v>
      </c>
      <c r="R323" s="215">
        <f>Q323*H323</f>
        <v>1.3248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136</v>
      </c>
      <c r="AT323" s="217" t="s">
        <v>131</v>
      </c>
      <c r="AU323" s="217" t="s">
        <v>83</v>
      </c>
      <c r="AY323" s="19" t="s">
        <v>129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136</v>
      </c>
      <c r="BM323" s="217" t="s">
        <v>1051</v>
      </c>
    </row>
    <row r="324" s="2" customFormat="1">
      <c r="A324" s="40"/>
      <c r="B324" s="41"/>
      <c r="C324" s="42"/>
      <c r="D324" s="219" t="s">
        <v>138</v>
      </c>
      <c r="E324" s="42"/>
      <c r="F324" s="220" t="s">
        <v>335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138</v>
      </c>
      <c r="AU324" s="19" t="s">
        <v>83</v>
      </c>
    </row>
    <row r="325" s="14" customFormat="1">
      <c r="A325" s="14"/>
      <c r="B325" s="235"/>
      <c r="C325" s="236"/>
      <c r="D325" s="226" t="s">
        <v>140</v>
      </c>
      <c r="E325" s="237" t="s">
        <v>19</v>
      </c>
      <c r="F325" s="238" t="s">
        <v>1049</v>
      </c>
      <c r="G325" s="236"/>
      <c r="H325" s="239">
        <v>15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140</v>
      </c>
      <c r="AU325" s="245" t="s">
        <v>83</v>
      </c>
      <c r="AV325" s="14" t="s">
        <v>83</v>
      </c>
      <c r="AW325" s="14" t="s">
        <v>33</v>
      </c>
      <c r="AX325" s="14" t="s">
        <v>80</v>
      </c>
      <c r="AY325" s="245" t="s">
        <v>129</v>
      </c>
    </row>
    <row r="326" s="13" customFormat="1">
      <c r="A326" s="13"/>
      <c r="B326" s="224"/>
      <c r="C326" s="225"/>
      <c r="D326" s="226" t="s">
        <v>140</v>
      </c>
      <c r="E326" s="227" t="s">
        <v>19</v>
      </c>
      <c r="F326" s="228" t="s">
        <v>906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140</v>
      </c>
      <c r="AU326" s="234" t="s">
        <v>83</v>
      </c>
      <c r="AV326" s="13" t="s">
        <v>80</v>
      </c>
      <c r="AW326" s="13" t="s">
        <v>33</v>
      </c>
      <c r="AX326" s="13" t="s">
        <v>72</v>
      </c>
      <c r="AY326" s="234" t="s">
        <v>129</v>
      </c>
    </row>
    <row r="327" s="12" customFormat="1" ht="22.8" customHeight="1">
      <c r="A327" s="12"/>
      <c r="B327" s="190"/>
      <c r="C327" s="191"/>
      <c r="D327" s="192" t="s">
        <v>71</v>
      </c>
      <c r="E327" s="204" t="s">
        <v>163</v>
      </c>
      <c r="F327" s="204" t="s">
        <v>336</v>
      </c>
      <c r="G327" s="191"/>
      <c r="H327" s="191"/>
      <c r="I327" s="194"/>
      <c r="J327" s="205">
        <f>BK327</f>
        <v>0</v>
      </c>
      <c r="K327" s="191"/>
      <c r="L327" s="196"/>
      <c r="M327" s="197"/>
      <c r="N327" s="198"/>
      <c r="O327" s="198"/>
      <c r="P327" s="199">
        <f>SUM(P328:P488)</f>
        <v>0</v>
      </c>
      <c r="Q327" s="198"/>
      <c r="R327" s="199">
        <f>SUM(R328:R488)</f>
        <v>556.88152000000002</v>
      </c>
      <c r="S327" s="198"/>
      <c r="T327" s="200">
        <f>SUM(T328:T488)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1" t="s">
        <v>80</v>
      </c>
      <c r="AT327" s="202" t="s">
        <v>71</v>
      </c>
      <c r="AU327" s="202" t="s">
        <v>80</v>
      </c>
      <c r="AY327" s="201" t="s">
        <v>129</v>
      </c>
      <c r="BK327" s="203">
        <f>SUM(BK328:BK488)</f>
        <v>0</v>
      </c>
    </row>
    <row r="328" s="2" customFormat="1" ht="21.75" customHeight="1">
      <c r="A328" s="40"/>
      <c r="B328" s="41"/>
      <c r="C328" s="206" t="s">
        <v>445</v>
      </c>
      <c r="D328" s="206" t="s">
        <v>131</v>
      </c>
      <c r="E328" s="207" t="s">
        <v>1052</v>
      </c>
      <c r="F328" s="208" t="s">
        <v>1053</v>
      </c>
      <c r="G328" s="209" t="s">
        <v>134</v>
      </c>
      <c r="H328" s="210">
        <v>3593</v>
      </c>
      <c r="I328" s="211"/>
      <c r="J328" s="212">
        <f>ROUND(I328*H328,2)</f>
        <v>0</v>
      </c>
      <c r="K328" s="208" t="s">
        <v>135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136</v>
      </c>
      <c r="AT328" s="217" t="s">
        <v>131</v>
      </c>
      <c r="AU328" s="217" t="s">
        <v>83</v>
      </c>
      <c r="AY328" s="19" t="s">
        <v>129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136</v>
      </c>
      <c r="BM328" s="217" t="s">
        <v>1054</v>
      </c>
    </row>
    <row r="329" s="2" customFormat="1">
      <c r="A329" s="40"/>
      <c r="B329" s="41"/>
      <c r="C329" s="42"/>
      <c r="D329" s="219" t="s">
        <v>138</v>
      </c>
      <c r="E329" s="42"/>
      <c r="F329" s="220" t="s">
        <v>1055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138</v>
      </c>
      <c r="AU329" s="19" t="s">
        <v>83</v>
      </c>
    </row>
    <row r="330" s="13" customFormat="1">
      <c r="A330" s="13"/>
      <c r="B330" s="224"/>
      <c r="C330" s="225"/>
      <c r="D330" s="226" t="s">
        <v>140</v>
      </c>
      <c r="E330" s="227" t="s">
        <v>19</v>
      </c>
      <c r="F330" s="228" t="s">
        <v>974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140</v>
      </c>
      <c r="AU330" s="234" t="s">
        <v>83</v>
      </c>
      <c r="AV330" s="13" t="s">
        <v>80</v>
      </c>
      <c r="AW330" s="13" t="s">
        <v>33</v>
      </c>
      <c r="AX330" s="13" t="s">
        <v>72</v>
      </c>
      <c r="AY330" s="234" t="s">
        <v>129</v>
      </c>
    </row>
    <row r="331" s="14" customFormat="1">
      <c r="A331" s="14"/>
      <c r="B331" s="235"/>
      <c r="C331" s="236"/>
      <c r="D331" s="226" t="s">
        <v>140</v>
      </c>
      <c r="E331" s="237" t="s">
        <v>19</v>
      </c>
      <c r="F331" s="238" t="s">
        <v>1056</v>
      </c>
      <c r="G331" s="236"/>
      <c r="H331" s="239">
        <v>150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140</v>
      </c>
      <c r="AU331" s="245" t="s">
        <v>83</v>
      </c>
      <c r="AV331" s="14" t="s">
        <v>83</v>
      </c>
      <c r="AW331" s="14" t="s">
        <v>33</v>
      </c>
      <c r="AX331" s="14" t="s">
        <v>72</v>
      </c>
      <c r="AY331" s="245" t="s">
        <v>129</v>
      </c>
    </row>
    <row r="332" s="14" customFormat="1">
      <c r="A332" s="14"/>
      <c r="B332" s="235"/>
      <c r="C332" s="236"/>
      <c r="D332" s="226" t="s">
        <v>140</v>
      </c>
      <c r="E332" s="237" t="s">
        <v>19</v>
      </c>
      <c r="F332" s="238" t="s">
        <v>1057</v>
      </c>
      <c r="G332" s="236"/>
      <c r="H332" s="239">
        <v>170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140</v>
      </c>
      <c r="AU332" s="245" t="s">
        <v>83</v>
      </c>
      <c r="AV332" s="14" t="s">
        <v>83</v>
      </c>
      <c r="AW332" s="14" t="s">
        <v>33</v>
      </c>
      <c r="AX332" s="14" t="s">
        <v>72</v>
      </c>
      <c r="AY332" s="245" t="s">
        <v>129</v>
      </c>
    </row>
    <row r="333" s="14" customFormat="1">
      <c r="A333" s="14"/>
      <c r="B333" s="235"/>
      <c r="C333" s="236"/>
      <c r="D333" s="226" t="s">
        <v>140</v>
      </c>
      <c r="E333" s="237" t="s">
        <v>19</v>
      </c>
      <c r="F333" s="238" t="s">
        <v>1058</v>
      </c>
      <c r="G333" s="236"/>
      <c r="H333" s="239">
        <v>160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140</v>
      </c>
      <c r="AU333" s="245" t="s">
        <v>83</v>
      </c>
      <c r="AV333" s="14" t="s">
        <v>83</v>
      </c>
      <c r="AW333" s="14" t="s">
        <v>33</v>
      </c>
      <c r="AX333" s="14" t="s">
        <v>72</v>
      </c>
      <c r="AY333" s="245" t="s">
        <v>129</v>
      </c>
    </row>
    <row r="334" s="13" customFormat="1">
      <c r="A334" s="13"/>
      <c r="B334" s="224"/>
      <c r="C334" s="225"/>
      <c r="D334" s="226" t="s">
        <v>140</v>
      </c>
      <c r="E334" s="227" t="s">
        <v>19</v>
      </c>
      <c r="F334" s="228" t="s">
        <v>978</v>
      </c>
      <c r="G334" s="225"/>
      <c r="H334" s="227" t="s">
        <v>19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140</v>
      </c>
      <c r="AU334" s="234" t="s">
        <v>83</v>
      </c>
      <c r="AV334" s="13" t="s">
        <v>80</v>
      </c>
      <c r="AW334" s="13" t="s">
        <v>33</v>
      </c>
      <c r="AX334" s="13" t="s">
        <v>72</v>
      </c>
      <c r="AY334" s="234" t="s">
        <v>129</v>
      </c>
    </row>
    <row r="335" s="14" customFormat="1">
      <c r="A335" s="14"/>
      <c r="B335" s="235"/>
      <c r="C335" s="236"/>
      <c r="D335" s="226" t="s">
        <v>140</v>
      </c>
      <c r="E335" s="237" t="s">
        <v>19</v>
      </c>
      <c r="F335" s="238" t="s">
        <v>1059</v>
      </c>
      <c r="G335" s="236"/>
      <c r="H335" s="239">
        <v>90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140</v>
      </c>
      <c r="AU335" s="245" t="s">
        <v>83</v>
      </c>
      <c r="AV335" s="14" t="s">
        <v>83</v>
      </c>
      <c r="AW335" s="14" t="s">
        <v>33</v>
      </c>
      <c r="AX335" s="14" t="s">
        <v>72</v>
      </c>
      <c r="AY335" s="245" t="s">
        <v>129</v>
      </c>
    </row>
    <row r="336" s="14" customFormat="1">
      <c r="A336" s="14"/>
      <c r="B336" s="235"/>
      <c r="C336" s="236"/>
      <c r="D336" s="226" t="s">
        <v>140</v>
      </c>
      <c r="E336" s="237" t="s">
        <v>19</v>
      </c>
      <c r="F336" s="238" t="s">
        <v>1060</v>
      </c>
      <c r="G336" s="236"/>
      <c r="H336" s="239">
        <v>150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140</v>
      </c>
      <c r="AU336" s="245" t="s">
        <v>83</v>
      </c>
      <c r="AV336" s="14" t="s">
        <v>83</v>
      </c>
      <c r="AW336" s="14" t="s">
        <v>33</v>
      </c>
      <c r="AX336" s="14" t="s">
        <v>72</v>
      </c>
      <c r="AY336" s="245" t="s">
        <v>129</v>
      </c>
    </row>
    <row r="337" s="14" customFormat="1">
      <c r="A337" s="14"/>
      <c r="B337" s="235"/>
      <c r="C337" s="236"/>
      <c r="D337" s="226" t="s">
        <v>140</v>
      </c>
      <c r="E337" s="237" t="s">
        <v>19</v>
      </c>
      <c r="F337" s="238" t="s">
        <v>1061</v>
      </c>
      <c r="G337" s="236"/>
      <c r="H337" s="239">
        <v>130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140</v>
      </c>
      <c r="AU337" s="245" t="s">
        <v>83</v>
      </c>
      <c r="AV337" s="14" t="s">
        <v>83</v>
      </c>
      <c r="AW337" s="14" t="s">
        <v>33</v>
      </c>
      <c r="AX337" s="14" t="s">
        <v>72</v>
      </c>
      <c r="AY337" s="245" t="s">
        <v>129</v>
      </c>
    </row>
    <row r="338" s="14" customFormat="1">
      <c r="A338" s="14"/>
      <c r="B338" s="235"/>
      <c r="C338" s="236"/>
      <c r="D338" s="226" t="s">
        <v>140</v>
      </c>
      <c r="E338" s="237" t="s">
        <v>19</v>
      </c>
      <c r="F338" s="238" t="s">
        <v>1062</v>
      </c>
      <c r="G338" s="236"/>
      <c r="H338" s="239">
        <v>70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140</v>
      </c>
      <c r="AU338" s="245" t="s">
        <v>83</v>
      </c>
      <c r="AV338" s="14" t="s">
        <v>83</v>
      </c>
      <c r="AW338" s="14" t="s">
        <v>33</v>
      </c>
      <c r="AX338" s="14" t="s">
        <v>72</v>
      </c>
      <c r="AY338" s="245" t="s">
        <v>129</v>
      </c>
    </row>
    <row r="339" s="13" customFormat="1">
      <c r="A339" s="13"/>
      <c r="B339" s="224"/>
      <c r="C339" s="225"/>
      <c r="D339" s="226" t="s">
        <v>140</v>
      </c>
      <c r="E339" s="227" t="s">
        <v>19</v>
      </c>
      <c r="F339" s="228" t="s">
        <v>983</v>
      </c>
      <c r="G339" s="225"/>
      <c r="H339" s="227" t="s">
        <v>19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140</v>
      </c>
      <c r="AU339" s="234" t="s">
        <v>83</v>
      </c>
      <c r="AV339" s="13" t="s">
        <v>80</v>
      </c>
      <c r="AW339" s="13" t="s">
        <v>33</v>
      </c>
      <c r="AX339" s="13" t="s">
        <v>72</v>
      </c>
      <c r="AY339" s="234" t="s">
        <v>129</v>
      </c>
    </row>
    <row r="340" s="14" customFormat="1">
      <c r="A340" s="14"/>
      <c r="B340" s="235"/>
      <c r="C340" s="236"/>
      <c r="D340" s="226" t="s">
        <v>140</v>
      </c>
      <c r="E340" s="237" t="s">
        <v>19</v>
      </c>
      <c r="F340" s="238" t="s">
        <v>1063</v>
      </c>
      <c r="G340" s="236"/>
      <c r="H340" s="239">
        <v>140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140</v>
      </c>
      <c r="AU340" s="245" t="s">
        <v>83</v>
      </c>
      <c r="AV340" s="14" t="s">
        <v>83</v>
      </c>
      <c r="AW340" s="14" t="s">
        <v>33</v>
      </c>
      <c r="AX340" s="14" t="s">
        <v>72</v>
      </c>
      <c r="AY340" s="245" t="s">
        <v>129</v>
      </c>
    </row>
    <row r="341" s="14" customFormat="1">
      <c r="A341" s="14"/>
      <c r="B341" s="235"/>
      <c r="C341" s="236"/>
      <c r="D341" s="226" t="s">
        <v>140</v>
      </c>
      <c r="E341" s="237" t="s">
        <v>19</v>
      </c>
      <c r="F341" s="238" t="s">
        <v>1064</v>
      </c>
      <c r="G341" s="236"/>
      <c r="H341" s="239">
        <v>160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140</v>
      </c>
      <c r="AU341" s="245" t="s">
        <v>83</v>
      </c>
      <c r="AV341" s="14" t="s">
        <v>83</v>
      </c>
      <c r="AW341" s="14" t="s">
        <v>33</v>
      </c>
      <c r="AX341" s="14" t="s">
        <v>72</v>
      </c>
      <c r="AY341" s="245" t="s">
        <v>129</v>
      </c>
    </row>
    <row r="342" s="14" customFormat="1">
      <c r="A342" s="14"/>
      <c r="B342" s="235"/>
      <c r="C342" s="236"/>
      <c r="D342" s="226" t="s">
        <v>140</v>
      </c>
      <c r="E342" s="237" t="s">
        <v>19</v>
      </c>
      <c r="F342" s="238" t="s">
        <v>1065</v>
      </c>
      <c r="G342" s="236"/>
      <c r="H342" s="239">
        <v>150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140</v>
      </c>
      <c r="AU342" s="245" t="s">
        <v>83</v>
      </c>
      <c r="AV342" s="14" t="s">
        <v>83</v>
      </c>
      <c r="AW342" s="14" t="s">
        <v>33</v>
      </c>
      <c r="AX342" s="14" t="s">
        <v>72</v>
      </c>
      <c r="AY342" s="245" t="s">
        <v>129</v>
      </c>
    </row>
    <row r="343" s="13" customFormat="1">
      <c r="A343" s="13"/>
      <c r="B343" s="224"/>
      <c r="C343" s="225"/>
      <c r="D343" s="226" t="s">
        <v>140</v>
      </c>
      <c r="E343" s="227" t="s">
        <v>19</v>
      </c>
      <c r="F343" s="228" t="s">
        <v>992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140</v>
      </c>
      <c r="AU343" s="234" t="s">
        <v>83</v>
      </c>
      <c r="AV343" s="13" t="s">
        <v>80</v>
      </c>
      <c r="AW343" s="13" t="s">
        <v>33</v>
      </c>
      <c r="AX343" s="13" t="s">
        <v>72</v>
      </c>
      <c r="AY343" s="234" t="s">
        <v>129</v>
      </c>
    </row>
    <row r="344" s="14" customFormat="1">
      <c r="A344" s="14"/>
      <c r="B344" s="235"/>
      <c r="C344" s="236"/>
      <c r="D344" s="226" t="s">
        <v>140</v>
      </c>
      <c r="E344" s="237" t="s">
        <v>19</v>
      </c>
      <c r="F344" s="238" t="s">
        <v>993</v>
      </c>
      <c r="G344" s="236"/>
      <c r="H344" s="239">
        <v>950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140</v>
      </c>
      <c r="AU344" s="245" t="s">
        <v>83</v>
      </c>
      <c r="AV344" s="14" t="s">
        <v>83</v>
      </c>
      <c r="AW344" s="14" t="s">
        <v>33</v>
      </c>
      <c r="AX344" s="14" t="s">
        <v>72</v>
      </c>
      <c r="AY344" s="245" t="s">
        <v>129</v>
      </c>
    </row>
    <row r="345" s="14" customFormat="1">
      <c r="A345" s="14"/>
      <c r="B345" s="235"/>
      <c r="C345" s="236"/>
      <c r="D345" s="226" t="s">
        <v>140</v>
      </c>
      <c r="E345" s="237" t="s">
        <v>19</v>
      </c>
      <c r="F345" s="238" t="s">
        <v>994</v>
      </c>
      <c r="G345" s="236"/>
      <c r="H345" s="239">
        <v>1185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140</v>
      </c>
      <c r="AU345" s="245" t="s">
        <v>83</v>
      </c>
      <c r="AV345" s="14" t="s">
        <v>83</v>
      </c>
      <c r="AW345" s="14" t="s">
        <v>33</v>
      </c>
      <c r="AX345" s="14" t="s">
        <v>72</v>
      </c>
      <c r="AY345" s="245" t="s">
        <v>129</v>
      </c>
    </row>
    <row r="346" s="13" customFormat="1">
      <c r="A346" s="13"/>
      <c r="B346" s="224"/>
      <c r="C346" s="225"/>
      <c r="D346" s="226" t="s">
        <v>140</v>
      </c>
      <c r="E346" s="227" t="s">
        <v>19</v>
      </c>
      <c r="F346" s="228" t="s">
        <v>998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140</v>
      </c>
      <c r="AU346" s="234" t="s">
        <v>83</v>
      </c>
      <c r="AV346" s="13" t="s">
        <v>80</v>
      </c>
      <c r="AW346" s="13" t="s">
        <v>33</v>
      </c>
      <c r="AX346" s="13" t="s">
        <v>72</v>
      </c>
      <c r="AY346" s="234" t="s">
        <v>129</v>
      </c>
    </row>
    <row r="347" s="14" customFormat="1">
      <c r="A347" s="14"/>
      <c r="B347" s="235"/>
      <c r="C347" s="236"/>
      <c r="D347" s="226" t="s">
        <v>140</v>
      </c>
      <c r="E347" s="237" t="s">
        <v>19</v>
      </c>
      <c r="F347" s="238" t="s">
        <v>1000</v>
      </c>
      <c r="G347" s="236"/>
      <c r="H347" s="239">
        <v>31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140</v>
      </c>
      <c r="AU347" s="245" t="s">
        <v>83</v>
      </c>
      <c r="AV347" s="14" t="s">
        <v>83</v>
      </c>
      <c r="AW347" s="14" t="s">
        <v>33</v>
      </c>
      <c r="AX347" s="14" t="s">
        <v>72</v>
      </c>
      <c r="AY347" s="245" t="s">
        <v>129</v>
      </c>
    </row>
    <row r="348" s="14" customFormat="1">
      <c r="A348" s="14"/>
      <c r="B348" s="235"/>
      <c r="C348" s="236"/>
      <c r="D348" s="226" t="s">
        <v>140</v>
      </c>
      <c r="E348" s="237" t="s">
        <v>19</v>
      </c>
      <c r="F348" s="238" t="s">
        <v>1001</v>
      </c>
      <c r="G348" s="236"/>
      <c r="H348" s="239">
        <v>48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140</v>
      </c>
      <c r="AU348" s="245" t="s">
        <v>83</v>
      </c>
      <c r="AV348" s="14" t="s">
        <v>83</v>
      </c>
      <c r="AW348" s="14" t="s">
        <v>33</v>
      </c>
      <c r="AX348" s="14" t="s">
        <v>72</v>
      </c>
      <c r="AY348" s="245" t="s">
        <v>129</v>
      </c>
    </row>
    <row r="349" s="14" customFormat="1">
      <c r="A349" s="14"/>
      <c r="B349" s="235"/>
      <c r="C349" s="236"/>
      <c r="D349" s="226" t="s">
        <v>140</v>
      </c>
      <c r="E349" s="237" t="s">
        <v>19</v>
      </c>
      <c r="F349" s="238" t="s">
        <v>1066</v>
      </c>
      <c r="G349" s="236"/>
      <c r="H349" s="239">
        <v>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140</v>
      </c>
      <c r="AU349" s="245" t="s">
        <v>83</v>
      </c>
      <c r="AV349" s="14" t="s">
        <v>83</v>
      </c>
      <c r="AW349" s="14" t="s">
        <v>33</v>
      </c>
      <c r="AX349" s="14" t="s">
        <v>72</v>
      </c>
      <c r="AY349" s="245" t="s">
        <v>129</v>
      </c>
    </row>
    <row r="350" s="15" customFormat="1">
      <c r="A350" s="15"/>
      <c r="B350" s="246"/>
      <c r="C350" s="247"/>
      <c r="D350" s="226" t="s">
        <v>140</v>
      </c>
      <c r="E350" s="248" t="s">
        <v>19</v>
      </c>
      <c r="F350" s="249" t="s">
        <v>156</v>
      </c>
      <c r="G350" s="247"/>
      <c r="H350" s="250">
        <v>3593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6" t="s">
        <v>140</v>
      </c>
      <c r="AU350" s="256" t="s">
        <v>83</v>
      </c>
      <c r="AV350" s="15" t="s">
        <v>136</v>
      </c>
      <c r="AW350" s="15" t="s">
        <v>33</v>
      </c>
      <c r="AX350" s="15" t="s">
        <v>80</v>
      </c>
      <c r="AY350" s="256" t="s">
        <v>129</v>
      </c>
    </row>
    <row r="351" s="2" customFormat="1" ht="21.75" customHeight="1">
      <c r="A351" s="40"/>
      <c r="B351" s="41"/>
      <c r="C351" s="206" t="s">
        <v>449</v>
      </c>
      <c r="D351" s="206" t="s">
        <v>131</v>
      </c>
      <c r="E351" s="207" t="s">
        <v>338</v>
      </c>
      <c r="F351" s="208" t="s">
        <v>339</v>
      </c>
      <c r="G351" s="209" t="s">
        <v>134</v>
      </c>
      <c r="H351" s="210">
        <v>1720</v>
      </c>
      <c r="I351" s="211"/>
      <c r="J351" s="212">
        <f>ROUND(I351*H351,2)</f>
        <v>0</v>
      </c>
      <c r="K351" s="208" t="s">
        <v>135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136</v>
      </c>
      <c r="AT351" s="217" t="s">
        <v>131</v>
      </c>
      <c r="AU351" s="217" t="s">
        <v>83</v>
      </c>
      <c r="AY351" s="19" t="s">
        <v>129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136</v>
      </c>
      <c r="BM351" s="217" t="s">
        <v>1067</v>
      </c>
    </row>
    <row r="352" s="2" customFormat="1">
      <c r="A352" s="40"/>
      <c r="B352" s="41"/>
      <c r="C352" s="42"/>
      <c r="D352" s="219" t="s">
        <v>138</v>
      </c>
      <c r="E352" s="42"/>
      <c r="F352" s="220" t="s">
        <v>341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138</v>
      </c>
      <c r="AU352" s="19" t="s">
        <v>83</v>
      </c>
    </row>
    <row r="353" s="13" customFormat="1">
      <c r="A353" s="13"/>
      <c r="B353" s="224"/>
      <c r="C353" s="225"/>
      <c r="D353" s="226" t="s">
        <v>140</v>
      </c>
      <c r="E353" s="227" t="s">
        <v>19</v>
      </c>
      <c r="F353" s="228" t="s">
        <v>983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140</v>
      </c>
      <c r="AU353" s="234" t="s">
        <v>83</v>
      </c>
      <c r="AV353" s="13" t="s">
        <v>80</v>
      </c>
      <c r="AW353" s="13" t="s">
        <v>33</v>
      </c>
      <c r="AX353" s="13" t="s">
        <v>72</v>
      </c>
      <c r="AY353" s="234" t="s">
        <v>129</v>
      </c>
    </row>
    <row r="354" s="14" customFormat="1">
      <c r="A354" s="14"/>
      <c r="B354" s="235"/>
      <c r="C354" s="236"/>
      <c r="D354" s="226" t="s">
        <v>140</v>
      </c>
      <c r="E354" s="237" t="s">
        <v>19</v>
      </c>
      <c r="F354" s="238" t="s">
        <v>1068</v>
      </c>
      <c r="G354" s="236"/>
      <c r="H354" s="239">
        <v>500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140</v>
      </c>
      <c r="AU354" s="245" t="s">
        <v>83</v>
      </c>
      <c r="AV354" s="14" t="s">
        <v>83</v>
      </c>
      <c r="AW354" s="14" t="s">
        <v>33</v>
      </c>
      <c r="AX354" s="14" t="s">
        <v>72</v>
      </c>
      <c r="AY354" s="245" t="s">
        <v>129</v>
      </c>
    </row>
    <row r="355" s="14" customFormat="1">
      <c r="A355" s="14"/>
      <c r="B355" s="235"/>
      <c r="C355" s="236"/>
      <c r="D355" s="226" t="s">
        <v>140</v>
      </c>
      <c r="E355" s="237" t="s">
        <v>19</v>
      </c>
      <c r="F355" s="238" t="s">
        <v>1069</v>
      </c>
      <c r="G355" s="236"/>
      <c r="H355" s="239">
        <v>500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140</v>
      </c>
      <c r="AU355" s="245" t="s">
        <v>83</v>
      </c>
      <c r="AV355" s="14" t="s">
        <v>83</v>
      </c>
      <c r="AW355" s="14" t="s">
        <v>33</v>
      </c>
      <c r="AX355" s="14" t="s">
        <v>72</v>
      </c>
      <c r="AY355" s="245" t="s">
        <v>129</v>
      </c>
    </row>
    <row r="356" s="14" customFormat="1">
      <c r="A356" s="14"/>
      <c r="B356" s="235"/>
      <c r="C356" s="236"/>
      <c r="D356" s="226" t="s">
        <v>140</v>
      </c>
      <c r="E356" s="237" t="s">
        <v>19</v>
      </c>
      <c r="F356" s="238" t="s">
        <v>1070</v>
      </c>
      <c r="G356" s="236"/>
      <c r="H356" s="239">
        <v>270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140</v>
      </c>
      <c r="AU356" s="245" t="s">
        <v>83</v>
      </c>
      <c r="AV356" s="14" t="s">
        <v>83</v>
      </c>
      <c r="AW356" s="14" t="s">
        <v>33</v>
      </c>
      <c r="AX356" s="14" t="s">
        <v>72</v>
      </c>
      <c r="AY356" s="245" t="s">
        <v>129</v>
      </c>
    </row>
    <row r="357" s="13" customFormat="1">
      <c r="A357" s="13"/>
      <c r="B357" s="224"/>
      <c r="C357" s="225"/>
      <c r="D357" s="226" t="s">
        <v>140</v>
      </c>
      <c r="E357" s="227" t="s">
        <v>19</v>
      </c>
      <c r="F357" s="228" t="s">
        <v>990</v>
      </c>
      <c r="G357" s="225"/>
      <c r="H357" s="227" t="s">
        <v>19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140</v>
      </c>
      <c r="AU357" s="234" t="s">
        <v>83</v>
      </c>
      <c r="AV357" s="13" t="s">
        <v>80</v>
      </c>
      <c r="AW357" s="13" t="s">
        <v>33</v>
      </c>
      <c r="AX357" s="13" t="s">
        <v>72</v>
      </c>
      <c r="AY357" s="234" t="s">
        <v>129</v>
      </c>
    </row>
    <row r="358" s="14" customFormat="1">
      <c r="A358" s="14"/>
      <c r="B358" s="235"/>
      <c r="C358" s="236"/>
      <c r="D358" s="226" t="s">
        <v>140</v>
      </c>
      <c r="E358" s="237" t="s">
        <v>19</v>
      </c>
      <c r="F358" s="238" t="s">
        <v>1071</v>
      </c>
      <c r="G358" s="236"/>
      <c r="H358" s="239">
        <v>450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140</v>
      </c>
      <c r="AU358" s="245" t="s">
        <v>83</v>
      </c>
      <c r="AV358" s="14" t="s">
        <v>83</v>
      </c>
      <c r="AW358" s="14" t="s">
        <v>33</v>
      </c>
      <c r="AX358" s="14" t="s">
        <v>72</v>
      </c>
      <c r="AY358" s="245" t="s">
        <v>129</v>
      </c>
    </row>
    <row r="359" s="15" customFormat="1">
      <c r="A359" s="15"/>
      <c r="B359" s="246"/>
      <c r="C359" s="247"/>
      <c r="D359" s="226" t="s">
        <v>140</v>
      </c>
      <c r="E359" s="248" t="s">
        <v>19</v>
      </c>
      <c r="F359" s="249" t="s">
        <v>156</v>
      </c>
      <c r="G359" s="247"/>
      <c r="H359" s="250">
        <v>1720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6" t="s">
        <v>140</v>
      </c>
      <c r="AU359" s="256" t="s">
        <v>83</v>
      </c>
      <c r="AV359" s="15" t="s">
        <v>136</v>
      </c>
      <c r="AW359" s="15" t="s">
        <v>33</v>
      </c>
      <c r="AX359" s="15" t="s">
        <v>80</v>
      </c>
      <c r="AY359" s="256" t="s">
        <v>129</v>
      </c>
    </row>
    <row r="360" s="2" customFormat="1" ht="21.75" customHeight="1">
      <c r="A360" s="40"/>
      <c r="B360" s="41"/>
      <c r="C360" s="206" t="s">
        <v>454</v>
      </c>
      <c r="D360" s="206" t="s">
        <v>131</v>
      </c>
      <c r="E360" s="207" t="s">
        <v>1072</v>
      </c>
      <c r="F360" s="208" t="s">
        <v>1073</v>
      </c>
      <c r="G360" s="209" t="s">
        <v>134</v>
      </c>
      <c r="H360" s="210">
        <v>392</v>
      </c>
      <c r="I360" s="211"/>
      <c r="J360" s="212">
        <f>ROUND(I360*H360,2)</f>
        <v>0</v>
      </c>
      <c r="K360" s="208" t="s">
        <v>135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136</v>
      </c>
      <c r="AT360" s="217" t="s">
        <v>131</v>
      </c>
      <c r="AU360" s="217" t="s">
        <v>83</v>
      </c>
      <c r="AY360" s="19" t="s">
        <v>129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136</v>
      </c>
      <c r="BM360" s="217" t="s">
        <v>1074</v>
      </c>
    </row>
    <row r="361" s="2" customFormat="1">
      <c r="A361" s="40"/>
      <c r="B361" s="41"/>
      <c r="C361" s="42"/>
      <c r="D361" s="219" t="s">
        <v>138</v>
      </c>
      <c r="E361" s="42"/>
      <c r="F361" s="220" t="s">
        <v>1075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138</v>
      </c>
      <c r="AU361" s="19" t="s">
        <v>83</v>
      </c>
    </row>
    <row r="362" s="13" customFormat="1">
      <c r="A362" s="13"/>
      <c r="B362" s="224"/>
      <c r="C362" s="225"/>
      <c r="D362" s="226" t="s">
        <v>140</v>
      </c>
      <c r="E362" s="227" t="s">
        <v>19</v>
      </c>
      <c r="F362" s="228" t="s">
        <v>995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140</v>
      </c>
      <c r="AU362" s="234" t="s">
        <v>83</v>
      </c>
      <c r="AV362" s="13" t="s">
        <v>80</v>
      </c>
      <c r="AW362" s="13" t="s">
        <v>33</v>
      </c>
      <c r="AX362" s="13" t="s">
        <v>72</v>
      </c>
      <c r="AY362" s="234" t="s">
        <v>129</v>
      </c>
    </row>
    <row r="363" s="14" customFormat="1">
      <c r="A363" s="14"/>
      <c r="B363" s="235"/>
      <c r="C363" s="236"/>
      <c r="D363" s="226" t="s">
        <v>140</v>
      </c>
      <c r="E363" s="237" t="s">
        <v>19</v>
      </c>
      <c r="F363" s="238" t="s">
        <v>996</v>
      </c>
      <c r="G363" s="236"/>
      <c r="H363" s="239">
        <v>255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140</v>
      </c>
      <c r="AU363" s="245" t="s">
        <v>83</v>
      </c>
      <c r="AV363" s="14" t="s">
        <v>83</v>
      </c>
      <c r="AW363" s="14" t="s">
        <v>33</v>
      </c>
      <c r="AX363" s="14" t="s">
        <v>72</v>
      </c>
      <c r="AY363" s="245" t="s">
        <v>129</v>
      </c>
    </row>
    <row r="364" s="14" customFormat="1">
      <c r="A364" s="14"/>
      <c r="B364" s="235"/>
      <c r="C364" s="236"/>
      <c r="D364" s="226" t="s">
        <v>140</v>
      </c>
      <c r="E364" s="237" t="s">
        <v>19</v>
      </c>
      <c r="F364" s="238" t="s">
        <v>997</v>
      </c>
      <c r="G364" s="236"/>
      <c r="H364" s="239">
        <v>75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140</v>
      </c>
      <c r="AU364" s="245" t="s">
        <v>83</v>
      </c>
      <c r="AV364" s="14" t="s">
        <v>83</v>
      </c>
      <c r="AW364" s="14" t="s">
        <v>33</v>
      </c>
      <c r="AX364" s="14" t="s">
        <v>72</v>
      </c>
      <c r="AY364" s="245" t="s">
        <v>129</v>
      </c>
    </row>
    <row r="365" s="13" customFormat="1">
      <c r="A365" s="13"/>
      <c r="B365" s="224"/>
      <c r="C365" s="225"/>
      <c r="D365" s="226" t="s">
        <v>140</v>
      </c>
      <c r="E365" s="227" t="s">
        <v>19</v>
      </c>
      <c r="F365" s="228" t="s">
        <v>998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140</v>
      </c>
      <c r="AU365" s="234" t="s">
        <v>83</v>
      </c>
      <c r="AV365" s="13" t="s">
        <v>80</v>
      </c>
      <c r="AW365" s="13" t="s">
        <v>33</v>
      </c>
      <c r="AX365" s="13" t="s">
        <v>72</v>
      </c>
      <c r="AY365" s="234" t="s">
        <v>129</v>
      </c>
    </row>
    <row r="366" s="14" customFormat="1">
      <c r="A366" s="14"/>
      <c r="B366" s="235"/>
      <c r="C366" s="236"/>
      <c r="D366" s="226" t="s">
        <v>140</v>
      </c>
      <c r="E366" s="237" t="s">
        <v>19</v>
      </c>
      <c r="F366" s="238" t="s">
        <v>999</v>
      </c>
      <c r="G366" s="236"/>
      <c r="H366" s="239">
        <v>62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140</v>
      </c>
      <c r="AU366" s="245" t="s">
        <v>83</v>
      </c>
      <c r="AV366" s="14" t="s">
        <v>83</v>
      </c>
      <c r="AW366" s="14" t="s">
        <v>33</v>
      </c>
      <c r="AX366" s="14" t="s">
        <v>72</v>
      </c>
      <c r="AY366" s="245" t="s">
        <v>129</v>
      </c>
    </row>
    <row r="367" s="15" customFormat="1">
      <c r="A367" s="15"/>
      <c r="B367" s="246"/>
      <c r="C367" s="247"/>
      <c r="D367" s="226" t="s">
        <v>140</v>
      </c>
      <c r="E367" s="248" t="s">
        <v>19</v>
      </c>
      <c r="F367" s="249" t="s">
        <v>156</v>
      </c>
      <c r="G367" s="247"/>
      <c r="H367" s="250">
        <v>392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6" t="s">
        <v>140</v>
      </c>
      <c r="AU367" s="256" t="s">
        <v>83</v>
      </c>
      <c r="AV367" s="15" t="s">
        <v>136</v>
      </c>
      <c r="AW367" s="15" t="s">
        <v>33</v>
      </c>
      <c r="AX367" s="15" t="s">
        <v>80</v>
      </c>
      <c r="AY367" s="256" t="s">
        <v>129</v>
      </c>
    </row>
    <row r="368" s="2" customFormat="1" ht="24.15" customHeight="1">
      <c r="A368" s="40"/>
      <c r="B368" s="41"/>
      <c r="C368" s="206" t="s">
        <v>458</v>
      </c>
      <c r="D368" s="206" t="s">
        <v>131</v>
      </c>
      <c r="E368" s="207" t="s">
        <v>1076</v>
      </c>
      <c r="F368" s="208" t="s">
        <v>1077</v>
      </c>
      <c r="G368" s="209" t="s">
        <v>134</v>
      </c>
      <c r="H368" s="210">
        <v>225</v>
      </c>
      <c r="I368" s="211"/>
      <c r="J368" s="212">
        <f>ROUND(I368*H368,2)</f>
        <v>0</v>
      </c>
      <c r="K368" s="208" t="s">
        <v>135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136</v>
      </c>
      <c r="AT368" s="217" t="s">
        <v>131</v>
      </c>
      <c r="AU368" s="217" t="s">
        <v>83</v>
      </c>
      <c r="AY368" s="19" t="s">
        <v>129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136</v>
      </c>
      <c r="BM368" s="217" t="s">
        <v>1078</v>
      </c>
    </row>
    <row r="369" s="2" customFormat="1">
      <c r="A369" s="40"/>
      <c r="B369" s="41"/>
      <c r="C369" s="42"/>
      <c r="D369" s="219" t="s">
        <v>138</v>
      </c>
      <c r="E369" s="42"/>
      <c r="F369" s="220" t="s">
        <v>1079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138</v>
      </c>
      <c r="AU369" s="19" t="s">
        <v>83</v>
      </c>
    </row>
    <row r="370" s="13" customFormat="1">
      <c r="A370" s="13"/>
      <c r="B370" s="224"/>
      <c r="C370" s="225"/>
      <c r="D370" s="226" t="s">
        <v>140</v>
      </c>
      <c r="E370" s="227" t="s">
        <v>19</v>
      </c>
      <c r="F370" s="228" t="s">
        <v>990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140</v>
      </c>
      <c r="AU370" s="234" t="s">
        <v>83</v>
      </c>
      <c r="AV370" s="13" t="s">
        <v>80</v>
      </c>
      <c r="AW370" s="13" t="s">
        <v>33</v>
      </c>
      <c r="AX370" s="13" t="s">
        <v>72</v>
      </c>
      <c r="AY370" s="234" t="s">
        <v>129</v>
      </c>
    </row>
    <row r="371" s="14" customFormat="1">
      <c r="A371" s="14"/>
      <c r="B371" s="235"/>
      <c r="C371" s="236"/>
      <c r="D371" s="226" t="s">
        <v>140</v>
      </c>
      <c r="E371" s="237" t="s">
        <v>19</v>
      </c>
      <c r="F371" s="238" t="s">
        <v>991</v>
      </c>
      <c r="G371" s="236"/>
      <c r="H371" s="239">
        <v>225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140</v>
      </c>
      <c r="AU371" s="245" t="s">
        <v>83</v>
      </c>
      <c r="AV371" s="14" t="s">
        <v>83</v>
      </c>
      <c r="AW371" s="14" t="s">
        <v>33</v>
      </c>
      <c r="AX371" s="14" t="s">
        <v>80</v>
      </c>
      <c r="AY371" s="245" t="s">
        <v>129</v>
      </c>
    </row>
    <row r="372" s="2" customFormat="1" ht="24.15" customHeight="1">
      <c r="A372" s="40"/>
      <c r="B372" s="41"/>
      <c r="C372" s="206" t="s">
        <v>463</v>
      </c>
      <c r="D372" s="206" t="s">
        <v>131</v>
      </c>
      <c r="E372" s="207" t="s">
        <v>1080</v>
      </c>
      <c r="F372" s="208" t="s">
        <v>1081</v>
      </c>
      <c r="G372" s="209" t="s">
        <v>134</v>
      </c>
      <c r="H372" s="210">
        <v>860</v>
      </c>
      <c r="I372" s="211"/>
      <c r="J372" s="212">
        <f>ROUND(I372*H372,2)</f>
        <v>0</v>
      </c>
      <c r="K372" s="208" t="s">
        <v>135</v>
      </c>
      <c r="L372" s="46"/>
      <c r="M372" s="213" t="s">
        <v>19</v>
      </c>
      <c r="N372" s="214" t="s">
        <v>43</v>
      </c>
      <c r="O372" s="86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136</v>
      </c>
      <c r="AT372" s="217" t="s">
        <v>131</v>
      </c>
      <c r="AU372" s="217" t="s">
        <v>83</v>
      </c>
      <c r="AY372" s="19" t="s">
        <v>129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80</v>
      </c>
      <c r="BK372" s="218">
        <f>ROUND(I372*H372,2)</f>
        <v>0</v>
      </c>
      <c r="BL372" s="19" t="s">
        <v>136</v>
      </c>
      <c r="BM372" s="217" t="s">
        <v>1082</v>
      </c>
    </row>
    <row r="373" s="2" customFormat="1">
      <c r="A373" s="40"/>
      <c r="B373" s="41"/>
      <c r="C373" s="42"/>
      <c r="D373" s="219" t="s">
        <v>138</v>
      </c>
      <c r="E373" s="42"/>
      <c r="F373" s="220" t="s">
        <v>1083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138</v>
      </c>
      <c r="AU373" s="19" t="s">
        <v>83</v>
      </c>
    </row>
    <row r="374" s="13" customFormat="1">
      <c r="A374" s="13"/>
      <c r="B374" s="224"/>
      <c r="C374" s="225"/>
      <c r="D374" s="226" t="s">
        <v>140</v>
      </c>
      <c r="E374" s="227" t="s">
        <v>19</v>
      </c>
      <c r="F374" s="228" t="s">
        <v>983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140</v>
      </c>
      <c r="AU374" s="234" t="s">
        <v>83</v>
      </c>
      <c r="AV374" s="13" t="s">
        <v>80</v>
      </c>
      <c r="AW374" s="13" t="s">
        <v>33</v>
      </c>
      <c r="AX374" s="13" t="s">
        <v>72</v>
      </c>
      <c r="AY374" s="234" t="s">
        <v>129</v>
      </c>
    </row>
    <row r="375" s="14" customFormat="1">
      <c r="A375" s="14"/>
      <c r="B375" s="235"/>
      <c r="C375" s="236"/>
      <c r="D375" s="226" t="s">
        <v>140</v>
      </c>
      <c r="E375" s="237" t="s">
        <v>19</v>
      </c>
      <c r="F375" s="238" t="s">
        <v>984</v>
      </c>
      <c r="G375" s="236"/>
      <c r="H375" s="239">
        <v>250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140</v>
      </c>
      <c r="AU375" s="245" t="s">
        <v>83</v>
      </c>
      <c r="AV375" s="14" t="s">
        <v>83</v>
      </c>
      <c r="AW375" s="14" t="s">
        <v>33</v>
      </c>
      <c r="AX375" s="14" t="s">
        <v>72</v>
      </c>
      <c r="AY375" s="245" t="s">
        <v>129</v>
      </c>
    </row>
    <row r="376" s="14" customFormat="1">
      <c r="A376" s="14"/>
      <c r="B376" s="235"/>
      <c r="C376" s="236"/>
      <c r="D376" s="226" t="s">
        <v>140</v>
      </c>
      <c r="E376" s="237" t="s">
        <v>19</v>
      </c>
      <c r="F376" s="238" t="s">
        <v>985</v>
      </c>
      <c r="G376" s="236"/>
      <c r="H376" s="239">
        <v>250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140</v>
      </c>
      <c r="AU376" s="245" t="s">
        <v>83</v>
      </c>
      <c r="AV376" s="14" t="s">
        <v>83</v>
      </c>
      <c r="AW376" s="14" t="s">
        <v>33</v>
      </c>
      <c r="AX376" s="14" t="s">
        <v>72</v>
      </c>
      <c r="AY376" s="245" t="s">
        <v>129</v>
      </c>
    </row>
    <row r="377" s="14" customFormat="1">
      <c r="A377" s="14"/>
      <c r="B377" s="235"/>
      <c r="C377" s="236"/>
      <c r="D377" s="226" t="s">
        <v>140</v>
      </c>
      <c r="E377" s="237" t="s">
        <v>19</v>
      </c>
      <c r="F377" s="238" t="s">
        <v>986</v>
      </c>
      <c r="G377" s="236"/>
      <c r="H377" s="239">
        <v>135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140</v>
      </c>
      <c r="AU377" s="245" t="s">
        <v>83</v>
      </c>
      <c r="AV377" s="14" t="s">
        <v>83</v>
      </c>
      <c r="AW377" s="14" t="s">
        <v>33</v>
      </c>
      <c r="AX377" s="14" t="s">
        <v>72</v>
      </c>
      <c r="AY377" s="245" t="s">
        <v>129</v>
      </c>
    </row>
    <row r="378" s="14" customFormat="1">
      <c r="A378" s="14"/>
      <c r="B378" s="235"/>
      <c r="C378" s="236"/>
      <c r="D378" s="226" t="s">
        <v>140</v>
      </c>
      <c r="E378" s="237" t="s">
        <v>19</v>
      </c>
      <c r="F378" s="238" t="s">
        <v>987</v>
      </c>
      <c r="G378" s="236"/>
      <c r="H378" s="239">
        <v>70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140</v>
      </c>
      <c r="AU378" s="245" t="s">
        <v>83</v>
      </c>
      <c r="AV378" s="14" t="s">
        <v>83</v>
      </c>
      <c r="AW378" s="14" t="s">
        <v>33</v>
      </c>
      <c r="AX378" s="14" t="s">
        <v>72</v>
      </c>
      <c r="AY378" s="245" t="s">
        <v>129</v>
      </c>
    </row>
    <row r="379" s="14" customFormat="1">
      <c r="A379" s="14"/>
      <c r="B379" s="235"/>
      <c r="C379" s="236"/>
      <c r="D379" s="226" t="s">
        <v>140</v>
      </c>
      <c r="E379" s="237" t="s">
        <v>19</v>
      </c>
      <c r="F379" s="238" t="s">
        <v>988</v>
      </c>
      <c r="G379" s="236"/>
      <c r="H379" s="239">
        <v>80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140</v>
      </c>
      <c r="AU379" s="245" t="s">
        <v>83</v>
      </c>
      <c r="AV379" s="14" t="s">
        <v>83</v>
      </c>
      <c r="AW379" s="14" t="s">
        <v>33</v>
      </c>
      <c r="AX379" s="14" t="s">
        <v>72</v>
      </c>
      <c r="AY379" s="245" t="s">
        <v>129</v>
      </c>
    </row>
    <row r="380" s="14" customFormat="1">
      <c r="A380" s="14"/>
      <c r="B380" s="235"/>
      <c r="C380" s="236"/>
      <c r="D380" s="226" t="s">
        <v>140</v>
      </c>
      <c r="E380" s="237" t="s">
        <v>19</v>
      </c>
      <c r="F380" s="238" t="s">
        <v>989</v>
      </c>
      <c r="G380" s="236"/>
      <c r="H380" s="239">
        <v>75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140</v>
      </c>
      <c r="AU380" s="245" t="s">
        <v>83</v>
      </c>
      <c r="AV380" s="14" t="s">
        <v>83</v>
      </c>
      <c r="AW380" s="14" t="s">
        <v>33</v>
      </c>
      <c r="AX380" s="14" t="s">
        <v>72</v>
      </c>
      <c r="AY380" s="245" t="s">
        <v>129</v>
      </c>
    </row>
    <row r="381" s="15" customFormat="1">
      <c r="A381" s="15"/>
      <c r="B381" s="246"/>
      <c r="C381" s="247"/>
      <c r="D381" s="226" t="s">
        <v>140</v>
      </c>
      <c r="E381" s="248" t="s">
        <v>19</v>
      </c>
      <c r="F381" s="249" t="s">
        <v>156</v>
      </c>
      <c r="G381" s="247"/>
      <c r="H381" s="250">
        <v>860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6" t="s">
        <v>140</v>
      </c>
      <c r="AU381" s="256" t="s">
        <v>83</v>
      </c>
      <c r="AV381" s="15" t="s">
        <v>136</v>
      </c>
      <c r="AW381" s="15" t="s">
        <v>33</v>
      </c>
      <c r="AX381" s="15" t="s">
        <v>80</v>
      </c>
      <c r="AY381" s="256" t="s">
        <v>129</v>
      </c>
    </row>
    <row r="382" s="2" customFormat="1" ht="24.15" customHeight="1">
      <c r="A382" s="40"/>
      <c r="B382" s="41"/>
      <c r="C382" s="206" t="s">
        <v>467</v>
      </c>
      <c r="D382" s="206" t="s">
        <v>131</v>
      </c>
      <c r="E382" s="207" t="s">
        <v>344</v>
      </c>
      <c r="F382" s="208" t="s">
        <v>345</v>
      </c>
      <c r="G382" s="209" t="s">
        <v>134</v>
      </c>
      <c r="H382" s="210">
        <v>460</v>
      </c>
      <c r="I382" s="211"/>
      <c r="J382" s="212">
        <f>ROUND(I382*H382,2)</f>
        <v>0</v>
      </c>
      <c r="K382" s="208" t="s">
        <v>135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136</v>
      </c>
      <c r="AT382" s="217" t="s">
        <v>131</v>
      </c>
      <c r="AU382" s="217" t="s">
        <v>83</v>
      </c>
      <c r="AY382" s="19" t="s">
        <v>129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136</v>
      </c>
      <c r="BM382" s="217" t="s">
        <v>1084</v>
      </c>
    </row>
    <row r="383" s="2" customFormat="1">
      <c r="A383" s="40"/>
      <c r="B383" s="41"/>
      <c r="C383" s="42"/>
      <c r="D383" s="219" t="s">
        <v>138</v>
      </c>
      <c r="E383" s="42"/>
      <c r="F383" s="220" t="s">
        <v>347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138</v>
      </c>
      <c r="AU383" s="19" t="s">
        <v>83</v>
      </c>
    </row>
    <row r="384" s="13" customFormat="1">
      <c r="A384" s="13"/>
      <c r="B384" s="224"/>
      <c r="C384" s="225"/>
      <c r="D384" s="226" t="s">
        <v>140</v>
      </c>
      <c r="E384" s="227" t="s">
        <v>19</v>
      </c>
      <c r="F384" s="228" t="s">
        <v>974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140</v>
      </c>
      <c r="AU384" s="234" t="s">
        <v>83</v>
      </c>
      <c r="AV384" s="13" t="s">
        <v>80</v>
      </c>
      <c r="AW384" s="13" t="s">
        <v>33</v>
      </c>
      <c r="AX384" s="13" t="s">
        <v>72</v>
      </c>
      <c r="AY384" s="234" t="s">
        <v>129</v>
      </c>
    </row>
    <row r="385" s="14" customFormat="1">
      <c r="A385" s="14"/>
      <c r="B385" s="235"/>
      <c r="C385" s="236"/>
      <c r="D385" s="226" t="s">
        <v>140</v>
      </c>
      <c r="E385" s="237" t="s">
        <v>19</v>
      </c>
      <c r="F385" s="238" t="s">
        <v>975</v>
      </c>
      <c r="G385" s="236"/>
      <c r="H385" s="239">
        <v>75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140</v>
      </c>
      <c r="AU385" s="245" t="s">
        <v>83</v>
      </c>
      <c r="AV385" s="14" t="s">
        <v>83</v>
      </c>
      <c r="AW385" s="14" t="s">
        <v>33</v>
      </c>
      <c r="AX385" s="14" t="s">
        <v>72</v>
      </c>
      <c r="AY385" s="245" t="s">
        <v>129</v>
      </c>
    </row>
    <row r="386" s="14" customFormat="1">
      <c r="A386" s="14"/>
      <c r="B386" s="235"/>
      <c r="C386" s="236"/>
      <c r="D386" s="226" t="s">
        <v>140</v>
      </c>
      <c r="E386" s="237" t="s">
        <v>19</v>
      </c>
      <c r="F386" s="238" t="s">
        <v>976</v>
      </c>
      <c r="G386" s="236"/>
      <c r="H386" s="239">
        <v>85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140</v>
      </c>
      <c r="AU386" s="245" t="s">
        <v>83</v>
      </c>
      <c r="AV386" s="14" t="s">
        <v>83</v>
      </c>
      <c r="AW386" s="14" t="s">
        <v>33</v>
      </c>
      <c r="AX386" s="14" t="s">
        <v>72</v>
      </c>
      <c r="AY386" s="245" t="s">
        <v>129</v>
      </c>
    </row>
    <row r="387" s="14" customFormat="1">
      <c r="A387" s="14"/>
      <c r="B387" s="235"/>
      <c r="C387" s="236"/>
      <c r="D387" s="226" t="s">
        <v>140</v>
      </c>
      <c r="E387" s="237" t="s">
        <v>19</v>
      </c>
      <c r="F387" s="238" t="s">
        <v>977</v>
      </c>
      <c r="G387" s="236"/>
      <c r="H387" s="239">
        <v>80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140</v>
      </c>
      <c r="AU387" s="245" t="s">
        <v>83</v>
      </c>
      <c r="AV387" s="14" t="s">
        <v>83</v>
      </c>
      <c r="AW387" s="14" t="s">
        <v>33</v>
      </c>
      <c r="AX387" s="14" t="s">
        <v>72</v>
      </c>
      <c r="AY387" s="245" t="s">
        <v>129</v>
      </c>
    </row>
    <row r="388" s="13" customFormat="1">
      <c r="A388" s="13"/>
      <c r="B388" s="224"/>
      <c r="C388" s="225"/>
      <c r="D388" s="226" t="s">
        <v>140</v>
      </c>
      <c r="E388" s="227" t="s">
        <v>19</v>
      </c>
      <c r="F388" s="228" t="s">
        <v>978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140</v>
      </c>
      <c r="AU388" s="234" t="s">
        <v>83</v>
      </c>
      <c r="AV388" s="13" t="s">
        <v>80</v>
      </c>
      <c r="AW388" s="13" t="s">
        <v>33</v>
      </c>
      <c r="AX388" s="13" t="s">
        <v>72</v>
      </c>
      <c r="AY388" s="234" t="s">
        <v>129</v>
      </c>
    </row>
    <row r="389" s="14" customFormat="1">
      <c r="A389" s="14"/>
      <c r="B389" s="235"/>
      <c r="C389" s="236"/>
      <c r="D389" s="226" t="s">
        <v>140</v>
      </c>
      <c r="E389" s="237" t="s">
        <v>19</v>
      </c>
      <c r="F389" s="238" t="s">
        <v>979</v>
      </c>
      <c r="G389" s="236"/>
      <c r="H389" s="239">
        <v>45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140</v>
      </c>
      <c r="AU389" s="245" t="s">
        <v>83</v>
      </c>
      <c r="AV389" s="14" t="s">
        <v>83</v>
      </c>
      <c r="AW389" s="14" t="s">
        <v>33</v>
      </c>
      <c r="AX389" s="14" t="s">
        <v>72</v>
      </c>
      <c r="AY389" s="245" t="s">
        <v>129</v>
      </c>
    </row>
    <row r="390" s="14" customFormat="1">
      <c r="A390" s="14"/>
      <c r="B390" s="235"/>
      <c r="C390" s="236"/>
      <c r="D390" s="226" t="s">
        <v>140</v>
      </c>
      <c r="E390" s="237" t="s">
        <v>19</v>
      </c>
      <c r="F390" s="238" t="s">
        <v>980</v>
      </c>
      <c r="G390" s="236"/>
      <c r="H390" s="239">
        <v>75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140</v>
      </c>
      <c r="AU390" s="245" t="s">
        <v>83</v>
      </c>
      <c r="AV390" s="14" t="s">
        <v>83</v>
      </c>
      <c r="AW390" s="14" t="s">
        <v>33</v>
      </c>
      <c r="AX390" s="14" t="s">
        <v>72</v>
      </c>
      <c r="AY390" s="245" t="s">
        <v>129</v>
      </c>
    </row>
    <row r="391" s="14" customFormat="1">
      <c r="A391" s="14"/>
      <c r="B391" s="235"/>
      <c r="C391" s="236"/>
      <c r="D391" s="226" t="s">
        <v>140</v>
      </c>
      <c r="E391" s="237" t="s">
        <v>19</v>
      </c>
      <c r="F391" s="238" t="s">
        <v>981</v>
      </c>
      <c r="G391" s="236"/>
      <c r="H391" s="239">
        <v>65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140</v>
      </c>
      <c r="AU391" s="245" t="s">
        <v>83</v>
      </c>
      <c r="AV391" s="14" t="s">
        <v>83</v>
      </c>
      <c r="AW391" s="14" t="s">
        <v>33</v>
      </c>
      <c r="AX391" s="14" t="s">
        <v>72</v>
      </c>
      <c r="AY391" s="245" t="s">
        <v>129</v>
      </c>
    </row>
    <row r="392" s="14" customFormat="1">
      <c r="A392" s="14"/>
      <c r="B392" s="235"/>
      <c r="C392" s="236"/>
      <c r="D392" s="226" t="s">
        <v>140</v>
      </c>
      <c r="E392" s="237" t="s">
        <v>19</v>
      </c>
      <c r="F392" s="238" t="s">
        <v>982</v>
      </c>
      <c r="G392" s="236"/>
      <c r="H392" s="239">
        <v>35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140</v>
      </c>
      <c r="AU392" s="245" t="s">
        <v>83</v>
      </c>
      <c r="AV392" s="14" t="s">
        <v>83</v>
      </c>
      <c r="AW392" s="14" t="s">
        <v>33</v>
      </c>
      <c r="AX392" s="14" t="s">
        <v>72</v>
      </c>
      <c r="AY392" s="245" t="s">
        <v>129</v>
      </c>
    </row>
    <row r="393" s="15" customFormat="1">
      <c r="A393" s="15"/>
      <c r="B393" s="246"/>
      <c r="C393" s="247"/>
      <c r="D393" s="226" t="s">
        <v>140</v>
      </c>
      <c r="E393" s="248" t="s">
        <v>19</v>
      </c>
      <c r="F393" s="249" t="s">
        <v>156</v>
      </c>
      <c r="G393" s="247"/>
      <c r="H393" s="250">
        <v>460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6" t="s">
        <v>140</v>
      </c>
      <c r="AU393" s="256" t="s">
        <v>83</v>
      </c>
      <c r="AV393" s="15" t="s">
        <v>136</v>
      </c>
      <c r="AW393" s="15" t="s">
        <v>33</v>
      </c>
      <c r="AX393" s="15" t="s">
        <v>80</v>
      </c>
      <c r="AY393" s="256" t="s">
        <v>129</v>
      </c>
    </row>
    <row r="394" s="2" customFormat="1" ht="16.5" customHeight="1">
      <c r="A394" s="40"/>
      <c r="B394" s="41"/>
      <c r="C394" s="206" t="s">
        <v>472</v>
      </c>
      <c r="D394" s="206" t="s">
        <v>131</v>
      </c>
      <c r="E394" s="207" t="s">
        <v>364</v>
      </c>
      <c r="F394" s="208" t="s">
        <v>365</v>
      </c>
      <c r="G394" s="209" t="s">
        <v>134</v>
      </c>
      <c r="H394" s="210">
        <v>1320</v>
      </c>
      <c r="I394" s="211"/>
      <c r="J394" s="212">
        <f>ROUND(I394*H394,2)</f>
        <v>0</v>
      </c>
      <c r="K394" s="208" t="s">
        <v>135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136</v>
      </c>
      <c r="AT394" s="217" t="s">
        <v>131</v>
      </c>
      <c r="AU394" s="217" t="s">
        <v>83</v>
      </c>
      <c r="AY394" s="19" t="s">
        <v>129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136</v>
      </c>
      <c r="BM394" s="217" t="s">
        <v>1085</v>
      </c>
    </row>
    <row r="395" s="2" customFormat="1">
      <c r="A395" s="40"/>
      <c r="B395" s="41"/>
      <c r="C395" s="42"/>
      <c r="D395" s="219" t="s">
        <v>138</v>
      </c>
      <c r="E395" s="42"/>
      <c r="F395" s="220" t="s">
        <v>367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138</v>
      </c>
      <c r="AU395" s="19" t="s">
        <v>83</v>
      </c>
    </row>
    <row r="396" s="13" customFormat="1">
      <c r="A396" s="13"/>
      <c r="B396" s="224"/>
      <c r="C396" s="225"/>
      <c r="D396" s="226" t="s">
        <v>140</v>
      </c>
      <c r="E396" s="227" t="s">
        <v>19</v>
      </c>
      <c r="F396" s="228" t="s">
        <v>974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140</v>
      </c>
      <c r="AU396" s="234" t="s">
        <v>83</v>
      </c>
      <c r="AV396" s="13" t="s">
        <v>80</v>
      </c>
      <c r="AW396" s="13" t="s">
        <v>33</v>
      </c>
      <c r="AX396" s="13" t="s">
        <v>72</v>
      </c>
      <c r="AY396" s="234" t="s">
        <v>129</v>
      </c>
    </row>
    <row r="397" s="14" customFormat="1">
      <c r="A397" s="14"/>
      <c r="B397" s="235"/>
      <c r="C397" s="236"/>
      <c r="D397" s="226" t="s">
        <v>140</v>
      </c>
      <c r="E397" s="237" t="s">
        <v>19</v>
      </c>
      <c r="F397" s="238" t="s">
        <v>975</v>
      </c>
      <c r="G397" s="236"/>
      <c r="H397" s="239">
        <v>75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140</v>
      </c>
      <c r="AU397" s="245" t="s">
        <v>83</v>
      </c>
      <c r="AV397" s="14" t="s">
        <v>83</v>
      </c>
      <c r="AW397" s="14" t="s">
        <v>33</v>
      </c>
      <c r="AX397" s="14" t="s">
        <v>72</v>
      </c>
      <c r="AY397" s="245" t="s">
        <v>129</v>
      </c>
    </row>
    <row r="398" s="14" customFormat="1">
      <c r="A398" s="14"/>
      <c r="B398" s="235"/>
      <c r="C398" s="236"/>
      <c r="D398" s="226" t="s">
        <v>140</v>
      </c>
      <c r="E398" s="237" t="s">
        <v>19</v>
      </c>
      <c r="F398" s="238" t="s">
        <v>976</v>
      </c>
      <c r="G398" s="236"/>
      <c r="H398" s="239">
        <v>85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140</v>
      </c>
      <c r="AU398" s="245" t="s">
        <v>83</v>
      </c>
      <c r="AV398" s="14" t="s">
        <v>83</v>
      </c>
      <c r="AW398" s="14" t="s">
        <v>33</v>
      </c>
      <c r="AX398" s="14" t="s">
        <v>72</v>
      </c>
      <c r="AY398" s="245" t="s">
        <v>129</v>
      </c>
    </row>
    <row r="399" s="14" customFormat="1">
      <c r="A399" s="14"/>
      <c r="B399" s="235"/>
      <c r="C399" s="236"/>
      <c r="D399" s="226" t="s">
        <v>140</v>
      </c>
      <c r="E399" s="237" t="s">
        <v>19</v>
      </c>
      <c r="F399" s="238" t="s">
        <v>977</v>
      </c>
      <c r="G399" s="236"/>
      <c r="H399" s="239">
        <v>80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140</v>
      </c>
      <c r="AU399" s="245" t="s">
        <v>83</v>
      </c>
      <c r="AV399" s="14" t="s">
        <v>83</v>
      </c>
      <c r="AW399" s="14" t="s">
        <v>33</v>
      </c>
      <c r="AX399" s="14" t="s">
        <v>72</v>
      </c>
      <c r="AY399" s="245" t="s">
        <v>129</v>
      </c>
    </row>
    <row r="400" s="13" customFormat="1">
      <c r="A400" s="13"/>
      <c r="B400" s="224"/>
      <c r="C400" s="225"/>
      <c r="D400" s="226" t="s">
        <v>140</v>
      </c>
      <c r="E400" s="227" t="s">
        <v>19</v>
      </c>
      <c r="F400" s="228" t="s">
        <v>978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140</v>
      </c>
      <c r="AU400" s="234" t="s">
        <v>83</v>
      </c>
      <c r="AV400" s="13" t="s">
        <v>80</v>
      </c>
      <c r="AW400" s="13" t="s">
        <v>33</v>
      </c>
      <c r="AX400" s="13" t="s">
        <v>72</v>
      </c>
      <c r="AY400" s="234" t="s">
        <v>129</v>
      </c>
    </row>
    <row r="401" s="14" customFormat="1">
      <c r="A401" s="14"/>
      <c r="B401" s="235"/>
      <c r="C401" s="236"/>
      <c r="D401" s="226" t="s">
        <v>140</v>
      </c>
      <c r="E401" s="237" t="s">
        <v>19</v>
      </c>
      <c r="F401" s="238" t="s">
        <v>979</v>
      </c>
      <c r="G401" s="236"/>
      <c r="H401" s="239">
        <v>45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140</v>
      </c>
      <c r="AU401" s="245" t="s">
        <v>83</v>
      </c>
      <c r="AV401" s="14" t="s">
        <v>83</v>
      </c>
      <c r="AW401" s="14" t="s">
        <v>33</v>
      </c>
      <c r="AX401" s="14" t="s">
        <v>72</v>
      </c>
      <c r="AY401" s="245" t="s">
        <v>129</v>
      </c>
    </row>
    <row r="402" s="14" customFormat="1">
      <c r="A402" s="14"/>
      <c r="B402" s="235"/>
      <c r="C402" s="236"/>
      <c r="D402" s="226" t="s">
        <v>140</v>
      </c>
      <c r="E402" s="237" t="s">
        <v>19</v>
      </c>
      <c r="F402" s="238" t="s">
        <v>980</v>
      </c>
      <c r="G402" s="236"/>
      <c r="H402" s="239">
        <v>75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140</v>
      </c>
      <c r="AU402" s="245" t="s">
        <v>83</v>
      </c>
      <c r="AV402" s="14" t="s">
        <v>83</v>
      </c>
      <c r="AW402" s="14" t="s">
        <v>33</v>
      </c>
      <c r="AX402" s="14" t="s">
        <v>72</v>
      </c>
      <c r="AY402" s="245" t="s">
        <v>129</v>
      </c>
    </row>
    <row r="403" s="14" customFormat="1">
      <c r="A403" s="14"/>
      <c r="B403" s="235"/>
      <c r="C403" s="236"/>
      <c r="D403" s="226" t="s">
        <v>140</v>
      </c>
      <c r="E403" s="237" t="s">
        <v>19</v>
      </c>
      <c r="F403" s="238" t="s">
        <v>981</v>
      </c>
      <c r="G403" s="236"/>
      <c r="H403" s="239">
        <v>65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140</v>
      </c>
      <c r="AU403" s="245" t="s">
        <v>83</v>
      </c>
      <c r="AV403" s="14" t="s">
        <v>83</v>
      </c>
      <c r="AW403" s="14" t="s">
        <v>33</v>
      </c>
      <c r="AX403" s="14" t="s">
        <v>72</v>
      </c>
      <c r="AY403" s="245" t="s">
        <v>129</v>
      </c>
    </row>
    <row r="404" s="14" customFormat="1">
      <c r="A404" s="14"/>
      <c r="B404" s="235"/>
      <c r="C404" s="236"/>
      <c r="D404" s="226" t="s">
        <v>140</v>
      </c>
      <c r="E404" s="237" t="s">
        <v>19</v>
      </c>
      <c r="F404" s="238" t="s">
        <v>982</v>
      </c>
      <c r="G404" s="236"/>
      <c r="H404" s="239">
        <v>35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140</v>
      </c>
      <c r="AU404" s="245" t="s">
        <v>83</v>
      </c>
      <c r="AV404" s="14" t="s">
        <v>83</v>
      </c>
      <c r="AW404" s="14" t="s">
        <v>33</v>
      </c>
      <c r="AX404" s="14" t="s">
        <v>72</v>
      </c>
      <c r="AY404" s="245" t="s">
        <v>129</v>
      </c>
    </row>
    <row r="405" s="13" customFormat="1">
      <c r="A405" s="13"/>
      <c r="B405" s="224"/>
      <c r="C405" s="225"/>
      <c r="D405" s="226" t="s">
        <v>140</v>
      </c>
      <c r="E405" s="227" t="s">
        <v>19</v>
      </c>
      <c r="F405" s="228" t="s">
        <v>983</v>
      </c>
      <c r="G405" s="225"/>
      <c r="H405" s="227" t="s">
        <v>19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140</v>
      </c>
      <c r="AU405" s="234" t="s">
        <v>83</v>
      </c>
      <c r="AV405" s="13" t="s">
        <v>80</v>
      </c>
      <c r="AW405" s="13" t="s">
        <v>33</v>
      </c>
      <c r="AX405" s="13" t="s">
        <v>72</v>
      </c>
      <c r="AY405" s="234" t="s">
        <v>129</v>
      </c>
    </row>
    <row r="406" s="14" customFormat="1">
      <c r="A406" s="14"/>
      <c r="B406" s="235"/>
      <c r="C406" s="236"/>
      <c r="D406" s="226" t="s">
        <v>140</v>
      </c>
      <c r="E406" s="237" t="s">
        <v>19</v>
      </c>
      <c r="F406" s="238" t="s">
        <v>984</v>
      </c>
      <c r="G406" s="236"/>
      <c r="H406" s="239">
        <v>250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140</v>
      </c>
      <c r="AU406" s="245" t="s">
        <v>83</v>
      </c>
      <c r="AV406" s="14" t="s">
        <v>83</v>
      </c>
      <c r="AW406" s="14" t="s">
        <v>33</v>
      </c>
      <c r="AX406" s="14" t="s">
        <v>72</v>
      </c>
      <c r="AY406" s="245" t="s">
        <v>129</v>
      </c>
    </row>
    <row r="407" s="14" customFormat="1">
      <c r="A407" s="14"/>
      <c r="B407" s="235"/>
      <c r="C407" s="236"/>
      <c r="D407" s="226" t="s">
        <v>140</v>
      </c>
      <c r="E407" s="237" t="s">
        <v>19</v>
      </c>
      <c r="F407" s="238" t="s">
        <v>985</v>
      </c>
      <c r="G407" s="236"/>
      <c r="H407" s="239">
        <v>250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140</v>
      </c>
      <c r="AU407" s="245" t="s">
        <v>83</v>
      </c>
      <c r="AV407" s="14" t="s">
        <v>83</v>
      </c>
      <c r="AW407" s="14" t="s">
        <v>33</v>
      </c>
      <c r="AX407" s="14" t="s">
        <v>72</v>
      </c>
      <c r="AY407" s="245" t="s">
        <v>129</v>
      </c>
    </row>
    <row r="408" s="14" customFormat="1">
      <c r="A408" s="14"/>
      <c r="B408" s="235"/>
      <c r="C408" s="236"/>
      <c r="D408" s="226" t="s">
        <v>140</v>
      </c>
      <c r="E408" s="237" t="s">
        <v>19</v>
      </c>
      <c r="F408" s="238" t="s">
        <v>986</v>
      </c>
      <c r="G408" s="236"/>
      <c r="H408" s="239">
        <v>135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140</v>
      </c>
      <c r="AU408" s="245" t="s">
        <v>83</v>
      </c>
      <c r="AV408" s="14" t="s">
        <v>83</v>
      </c>
      <c r="AW408" s="14" t="s">
        <v>33</v>
      </c>
      <c r="AX408" s="14" t="s">
        <v>72</v>
      </c>
      <c r="AY408" s="245" t="s">
        <v>129</v>
      </c>
    </row>
    <row r="409" s="14" customFormat="1">
      <c r="A409" s="14"/>
      <c r="B409" s="235"/>
      <c r="C409" s="236"/>
      <c r="D409" s="226" t="s">
        <v>140</v>
      </c>
      <c r="E409" s="237" t="s">
        <v>19</v>
      </c>
      <c r="F409" s="238" t="s">
        <v>987</v>
      </c>
      <c r="G409" s="236"/>
      <c r="H409" s="239">
        <v>70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140</v>
      </c>
      <c r="AU409" s="245" t="s">
        <v>83</v>
      </c>
      <c r="AV409" s="14" t="s">
        <v>83</v>
      </c>
      <c r="AW409" s="14" t="s">
        <v>33</v>
      </c>
      <c r="AX409" s="14" t="s">
        <v>72</v>
      </c>
      <c r="AY409" s="245" t="s">
        <v>129</v>
      </c>
    </row>
    <row r="410" s="14" customFormat="1">
      <c r="A410" s="14"/>
      <c r="B410" s="235"/>
      <c r="C410" s="236"/>
      <c r="D410" s="226" t="s">
        <v>140</v>
      </c>
      <c r="E410" s="237" t="s">
        <v>19</v>
      </c>
      <c r="F410" s="238" t="s">
        <v>988</v>
      </c>
      <c r="G410" s="236"/>
      <c r="H410" s="239">
        <v>80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140</v>
      </c>
      <c r="AU410" s="245" t="s">
        <v>83</v>
      </c>
      <c r="AV410" s="14" t="s">
        <v>83</v>
      </c>
      <c r="AW410" s="14" t="s">
        <v>33</v>
      </c>
      <c r="AX410" s="14" t="s">
        <v>72</v>
      </c>
      <c r="AY410" s="245" t="s">
        <v>129</v>
      </c>
    </row>
    <row r="411" s="14" customFormat="1">
      <c r="A411" s="14"/>
      <c r="B411" s="235"/>
      <c r="C411" s="236"/>
      <c r="D411" s="226" t="s">
        <v>140</v>
      </c>
      <c r="E411" s="237" t="s">
        <v>19</v>
      </c>
      <c r="F411" s="238" t="s">
        <v>989</v>
      </c>
      <c r="G411" s="236"/>
      <c r="H411" s="239">
        <v>75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140</v>
      </c>
      <c r="AU411" s="245" t="s">
        <v>83</v>
      </c>
      <c r="AV411" s="14" t="s">
        <v>83</v>
      </c>
      <c r="AW411" s="14" t="s">
        <v>33</v>
      </c>
      <c r="AX411" s="14" t="s">
        <v>72</v>
      </c>
      <c r="AY411" s="245" t="s">
        <v>129</v>
      </c>
    </row>
    <row r="412" s="15" customFormat="1">
      <c r="A412" s="15"/>
      <c r="B412" s="246"/>
      <c r="C412" s="247"/>
      <c r="D412" s="226" t="s">
        <v>140</v>
      </c>
      <c r="E412" s="248" t="s">
        <v>19</v>
      </c>
      <c r="F412" s="249" t="s">
        <v>156</v>
      </c>
      <c r="G412" s="247"/>
      <c r="H412" s="250">
        <v>1320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6" t="s">
        <v>140</v>
      </c>
      <c r="AU412" s="256" t="s">
        <v>83</v>
      </c>
      <c r="AV412" s="15" t="s">
        <v>136</v>
      </c>
      <c r="AW412" s="15" t="s">
        <v>33</v>
      </c>
      <c r="AX412" s="15" t="s">
        <v>80</v>
      </c>
      <c r="AY412" s="256" t="s">
        <v>129</v>
      </c>
    </row>
    <row r="413" s="2" customFormat="1" ht="24.15" customHeight="1">
      <c r="A413" s="40"/>
      <c r="B413" s="41"/>
      <c r="C413" s="206" t="s">
        <v>477</v>
      </c>
      <c r="D413" s="206" t="s">
        <v>131</v>
      </c>
      <c r="E413" s="207" t="s">
        <v>1086</v>
      </c>
      <c r="F413" s="208" t="s">
        <v>1087</v>
      </c>
      <c r="G413" s="209" t="s">
        <v>134</v>
      </c>
      <c r="H413" s="210">
        <v>225</v>
      </c>
      <c r="I413" s="211"/>
      <c r="J413" s="212">
        <f>ROUND(I413*H413,2)</f>
        <v>0</v>
      </c>
      <c r="K413" s="208" t="s">
        <v>135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136</v>
      </c>
      <c r="AT413" s="217" t="s">
        <v>131</v>
      </c>
      <c r="AU413" s="217" t="s">
        <v>83</v>
      </c>
      <c r="AY413" s="19" t="s">
        <v>129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136</v>
      </c>
      <c r="BM413" s="217" t="s">
        <v>1088</v>
      </c>
    </row>
    <row r="414" s="2" customFormat="1">
      <c r="A414" s="40"/>
      <c r="B414" s="41"/>
      <c r="C414" s="42"/>
      <c r="D414" s="219" t="s">
        <v>138</v>
      </c>
      <c r="E414" s="42"/>
      <c r="F414" s="220" t="s">
        <v>1089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138</v>
      </c>
      <c r="AU414" s="19" t="s">
        <v>83</v>
      </c>
    </row>
    <row r="415" s="13" customFormat="1">
      <c r="A415" s="13"/>
      <c r="B415" s="224"/>
      <c r="C415" s="225"/>
      <c r="D415" s="226" t="s">
        <v>140</v>
      </c>
      <c r="E415" s="227" t="s">
        <v>19</v>
      </c>
      <c r="F415" s="228" t="s">
        <v>990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140</v>
      </c>
      <c r="AU415" s="234" t="s">
        <v>83</v>
      </c>
      <c r="AV415" s="13" t="s">
        <v>80</v>
      </c>
      <c r="AW415" s="13" t="s">
        <v>33</v>
      </c>
      <c r="AX415" s="13" t="s">
        <v>72</v>
      </c>
      <c r="AY415" s="234" t="s">
        <v>129</v>
      </c>
    </row>
    <row r="416" s="14" customFormat="1">
      <c r="A416" s="14"/>
      <c r="B416" s="235"/>
      <c r="C416" s="236"/>
      <c r="D416" s="226" t="s">
        <v>140</v>
      </c>
      <c r="E416" s="237" t="s">
        <v>19</v>
      </c>
      <c r="F416" s="238" t="s">
        <v>991</v>
      </c>
      <c r="G416" s="236"/>
      <c r="H416" s="239">
        <v>225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140</v>
      </c>
      <c r="AU416" s="245" t="s">
        <v>83</v>
      </c>
      <c r="AV416" s="14" t="s">
        <v>83</v>
      </c>
      <c r="AW416" s="14" t="s">
        <v>33</v>
      </c>
      <c r="AX416" s="14" t="s">
        <v>80</v>
      </c>
      <c r="AY416" s="245" t="s">
        <v>129</v>
      </c>
    </row>
    <row r="417" s="2" customFormat="1" ht="24.15" customHeight="1">
      <c r="A417" s="40"/>
      <c r="B417" s="41"/>
      <c r="C417" s="206" t="s">
        <v>481</v>
      </c>
      <c r="D417" s="206" t="s">
        <v>131</v>
      </c>
      <c r="E417" s="207" t="s">
        <v>1090</v>
      </c>
      <c r="F417" s="208" t="s">
        <v>1091</v>
      </c>
      <c r="G417" s="209" t="s">
        <v>134</v>
      </c>
      <c r="H417" s="210">
        <v>860</v>
      </c>
      <c r="I417" s="211"/>
      <c r="J417" s="212">
        <f>ROUND(I417*H417,2)</f>
        <v>0</v>
      </c>
      <c r="K417" s="208" t="s">
        <v>135</v>
      </c>
      <c r="L417" s="46"/>
      <c r="M417" s="213" t="s">
        <v>19</v>
      </c>
      <c r="N417" s="214" t="s">
        <v>43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136</v>
      </c>
      <c r="AT417" s="217" t="s">
        <v>131</v>
      </c>
      <c r="AU417" s="217" t="s">
        <v>83</v>
      </c>
      <c r="AY417" s="19" t="s">
        <v>129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80</v>
      </c>
      <c r="BK417" s="218">
        <f>ROUND(I417*H417,2)</f>
        <v>0</v>
      </c>
      <c r="BL417" s="19" t="s">
        <v>136</v>
      </c>
      <c r="BM417" s="217" t="s">
        <v>1092</v>
      </c>
    </row>
    <row r="418" s="2" customFormat="1">
      <c r="A418" s="40"/>
      <c r="B418" s="41"/>
      <c r="C418" s="42"/>
      <c r="D418" s="219" t="s">
        <v>138</v>
      </c>
      <c r="E418" s="42"/>
      <c r="F418" s="220" t="s">
        <v>1093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138</v>
      </c>
      <c r="AU418" s="19" t="s">
        <v>83</v>
      </c>
    </row>
    <row r="419" s="13" customFormat="1">
      <c r="A419" s="13"/>
      <c r="B419" s="224"/>
      <c r="C419" s="225"/>
      <c r="D419" s="226" t="s">
        <v>140</v>
      </c>
      <c r="E419" s="227" t="s">
        <v>19</v>
      </c>
      <c r="F419" s="228" t="s">
        <v>983</v>
      </c>
      <c r="G419" s="225"/>
      <c r="H419" s="227" t="s">
        <v>19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140</v>
      </c>
      <c r="AU419" s="234" t="s">
        <v>83</v>
      </c>
      <c r="AV419" s="13" t="s">
        <v>80</v>
      </c>
      <c r="AW419" s="13" t="s">
        <v>33</v>
      </c>
      <c r="AX419" s="13" t="s">
        <v>72</v>
      </c>
      <c r="AY419" s="234" t="s">
        <v>129</v>
      </c>
    </row>
    <row r="420" s="14" customFormat="1">
      <c r="A420" s="14"/>
      <c r="B420" s="235"/>
      <c r="C420" s="236"/>
      <c r="D420" s="226" t="s">
        <v>140</v>
      </c>
      <c r="E420" s="237" t="s">
        <v>19</v>
      </c>
      <c r="F420" s="238" t="s">
        <v>984</v>
      </c>
      <c r="G420" s="236"/>
      <c r="H420" s="239">
        <v>250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140</v>
      </c>
      <c r="AU420" s="245" t="s">
        <v>83</v>
      </c>
      <c r="AV420" s="14" t="s">
        <v>83</v>
      </c>
      <c r="AW420" s="14" t="s">
        <v>33</v>
      </c>
      <c r="AX420" s="14" t="s">
        <v>72</v>
      </c>
      <c r="AY420" s="245" t="s">
        <v>129</v>
      </c>
    </row>
    <row r="421" s="14" customFormat="1">
      <c r="A421" s="14"/>
      <c r="B421" s="235"/>
      <c r="C421" s="236"/>
      <c r="D421" s="226" t="s">
        <v>140</v>
      </c>
      <c r="E421" s="237" t="s">
        <v>19</v>
      </c>
      <c r="F421" s="238" t="s">
        <v>985</v>
      </c>
      <c r="G421" s="236"/>
      <c r="H421" s="239">
        <v>250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140</v>
      </c>
      <c r="AU421" s="245" t="s">
        <v>83</v>
      </c>
      <c r="AV421" s="14" t="s">
        <v>83</v>
      </c>
      <c r="AW421" s="14" t="s">
        <v>33</v>
      </c>
      <c r="AX421" s="14" t="s">
        <v>72</v>
      </c>
      <c r="AY421" s="245" t="s">
        <v>129</v>
      </c>
    </row>
    <row r="422" s="14" customFormat="1">
      <c r="A422" s="14"/>
      <c r="B422" s="235"/>
      <c r="C422" s="236"/>
      <c r="D422" s="226" t="s">
        <v>140</v>
      </c>
      <c r="E422" s="237" t="s">
        <v>19</v>
      </c>
      <c r="F422" s="238" t="s">
        <v>986</v>
      </c>
      <c r="G422" s="236"/>
      <c r="H422" s="239">
        <v>135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140</v>
      </c>
      <c r="AU422" s="245" t="s">
        <v>83</v>
      </c>
      <c r="AV422" s="14" t="s">
        <v>83</v>
      </c>
      <c r="AW422" s="14" t="s">
        <v>33</v>
      </c>
      <c r="AX422" s="14" t="s">
        <v>72</v>
      </c>
      <c r="AY422" s="245" t="s">
        <v>129</v>
      </c>
    </row>
    <row r="423" s="14" customFormat="1">
      <c r="A423" s="14"/>
      <c r="B423" s="235"/>
      <c r="C423" s="236"/>
      <c r="D423" s="226" t="s">
        <v>140</v>
      </c>
      <c r="E423" s="237" t="s">
        <v>19</v>
      </c>
      <c r="F423" s="238" t="s">
        <v>987</v>
      </c>
      <c r="G423" s="236"/>
      <c r="H423" s="239">
        <v>70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140</v>
      </c>
      <c r="AU423" s="245" t="s">
        <v>83</v>
      </c>
      <c r="AV423" s="14" t="s">
        <v>83</v>
      </c>
      <c r="AW423" s="14" t="s">
        <v>33</v>
      </c>
      <c r="AX423" s="14" t="s">
        <v>72</v>
      </c>
      <c r="AY423" s="245" t="s">
        <v>129</v>
      </c>
    </row>
    <row r="424" s="14" customFormat="1">
      <c r="A424" s="14"/>
      <c r="B424" s="235"/>
      <c r="C424" s="236"/>
      <c r="D424" s="226" t="s">
        <v>140</v>
      </c>
      <c r="E424" s="237" t="s">
        <v>19</v>
      </c>
      <c r="F424" s="238" t="s">
        <v>988</v>
      </c>
      <c r="G424" s="236"/>
      <c r="H424" s="239">
        <v>80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140</v>
      </c>
      <c r="AU424" s="245" t="s">
        <v>83</v>
      </c>
      <c r="AV424" s="14" t="s">
        <v>83</v>
      </c>
      <c r="AW424" s="14" t="s">
        <v>33</v>
      </c>
      <c r="AX424" s="14" t="s">
        <v>72</v>
      </c>
      <c r="AY424" s="245" t="s">
        <v>129</v>
      </c>
    </row>
    <row r="425" s="14" customFormat="1">
      <c r="A425" s="14"/>
      <c r="B425" s="235"/>
      <c r="C425" s="236"/>
      <c r="D425" s="226" t="s">
        <v>140</v>
      </c>
      <c r="E425" s="237" t="s">
        <v>19</v>
      </c>
      <c r="F425" s="238" t="s">
        <v>989</v>
      </c>
      <c r="G425" s="236"/>
      <c r="H425" s="239">
        <v>75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140</v>
      </c>
      <c r="AU425" s="245" t="s">
        <v>83</v>
      </c>
      <c r="AV425" s="14" t="s">
        <v>83</v>
      </c>
      <c r="AW425" s="14" t="s">
        <v>33</v>
      </c>
      <c r="AX425" s="14" t="s">
        <v>72</v>
      </c>
      <c r="AY425" s="245" t="s">
        <v>129</v>
      </c>
    </row>
    <row r="426" s="15" customFormat="1">
      <c r="A426" s="15"/>
      <c r="B426" s="246"/>
      <c r="C426" s="247"/>
      <c r="D426" s="226" t="s">
        <v>140</v>
      </c>
      <c r="E426" s="248" t="s">
        <v>19</v>
      </c>
      <c r="F426" s="249" t="s">
        <v>156</v>
      </c>
      <c r="G426" s="247"/>
      <c r="H426" s="250">
        <v>860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6" t="s">
        <v>140</v>
      </c>
      <c r="AU426" s="256" t="s">
        <v>83</v>
      </c>
      <c r="AV426" s="15" t="s">
        <v>136</v>
      </c>
      <c r="AW426" s="15" t="s">
        <v>33</v>
      </c>
      <c r="AX426" s="15" t="s">
        <v>80</v>
      </c>
      <c r="AY426" s="256" t="s">
        <v>129</v>
      </c>
    </row>
    <row r="427" s="2" customFormat="1" ht="24.15" customHeight="1">
      <c r="A427" s="40"/>
      <c r="B427" s="41"/>
      <c r="C427" s="206" t="s">
        <v>486</v>
      </c>
      <c r="D427" s="206" t="s">
        <v>131</v>
      </c>
      <c r="E427" s="207" t="s">
        <v>369</v>
      </c>
      <c r="F427" s="208" t="s">
        <v>370</v>
      </c>
      <c r="G427" s="209" t="s">
        <v>134</v>
      </c>
      <c r="H427" s="210">
        <v>460</v>
      </c>
      <c r="I427" s="211"/>
      <c r="J427" s="212">
        <f>ROUND(I427*H427,2)</f>
        <v>0</v>
      </c>
      <c r="K427" s="208" t="s">
        <v>135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136</v>
      </c>
      <c r="AT427" s="217" t="s">
        <v>131</v>
      </c>
      <c r="AU427" s="217" t="s">
        <v>83</v>
      </c>
      <c r="AY427" s="19" t="s">
        <v>129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136</v>
      </c>
      <c r="BM427" s="217" t="s">
        <v>1094</v>
      </c>
    </row>
    <row r="428" s="2" customFormat="1">
      <c r="A428" s="40"/>
      <c r="B428" s="41"/>
      <c r="C428" s="42"/>
      <c r="D428" s="219" t="s">
        <v>138</v>
      </c>
      <c r="E428" s="42"/>
      <c r="F428" s="220" t="s">
        <v>372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138</v>
      </c>
      <c r="AU428" s="19" t="s">
        <v>83</v>
      </c>
    </row>
    <row r="429" s="13" customFormat="1">
      <c r="A429" s="13"/>
      <c r="B429" s="224"/>
      <c r="C429" s="225"/>
      <c r="D429" s="226" t="s">
        <v>140</v>
      </c>
      <c r="E429" s="227" t="s">
        <v>19</v>
      </c>
      <c r="F429" s="228" t="s">
        <v>974</v>
      </c>
      <c r="G429" s="225"/>
      <c r="H429" s="227" t="s">
        <v>19</v>
      </c>
      <c r="I429" s="229"/>
      <c r="J429" s="225"/>
      <c r="K429" s="225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140</v>
      </c>
      <c r="AU429" s="234" t="s">
        <v>83</v>
      </c>
      <c r="AV429" s="13" t="s">
        <v>80</v>
      </c>
      <c r="AW429" s="13" t="s">
        <v>33</v>
      </c>
      <c r="AX429" s="13" t="s">
        <v>72</v>
      </c>
      <c r="AY429" s="234" t="s">
        <v>129</v>
      </c>
    </row>
    <row r="430" s="14" customFormat="1">
      <c r="A430" s="14"/>
      <c r="B430" s="235"/>
      <c r="C430" s="236"/>
      <c r="D430" s="226" t="s">
        <v>140</v>
      </c>
      <c r="E430" s="237" t="s">
        <v>19</v>
      </c>
      <c r="F430" s="238" t="s">
        <v>975</v>
      </c>
      <c r="G430" s="236"/>
      <c r="H430" s="239">
        <v>75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140</v>
      </c>
      <c r="AU430" s="245" t="s">
        <v>83</v>
      </c>
      <c r="AV430" s="14" t="s">
        <v>83</v>
      </c>
      <c r="AW430" s="14" t="s">
        <v>33</v>
      </c>
      <c r="AX430" s="14" t="s">
        <v>72</v>
      </c>
      <c r="AY430" s="245" t="s">
        <v>129</v>
      </c>
    </row>
    <row r="431" s="14" customFormat="1">
      <c r="A431" s="14"/>
      <c r="B431" s="235"/>
      <c r="C431" s="236"/>
      <c r="D431" s="226" t="s">
        <v>140</v>
      </c>
      <c r="E431" s="237" t="s">
        <v>19</v>
      </c>
      <c r="F431" s="238" t="s">
        <v>976</v>
      </c>
      <c r="G431" s="236"/>
      <c r="H431" s="239">
        <v>85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140</v>
      </c>
      <c r="AU431" s="245" t="s">
        <v>83</v>
      </c>
      <c r="AV431" s="14" t="s">
        <v>83</v>
      </c>
      <c r="AW431" s="14" t="s">
        <v>33</v>
      </c>
      <c r="AX431" s="14" t="s">
        <v>72</v>
      </c>
      <c r="AY431" s="245" t="s">
        <v>129</v>
      </c>
    </row>
    <row r="432" s="14" customFormat="1">
      <c r="A432" s="14"/>
      <c r="B432" s="235"/>
      <c r="C432" s="236"/>
      <c r="D432" s="226" t="s">
        <v>140</v>
      </c>
      <c r="E432" s="237" t="s">
        <v>19</v>
      </c>
      <c r="F432" s="238" t="s">
        <v>977</v>
      </c>
      <c r="G432" s="236"/>
      <c r="H432" s="239">
        <v>80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140</v>
      </c>
      <c r="AU432" s="245" t="s">
        <v>83</v>
      </c>
      <c r="AV432" s="14" t="s">
        <v>83</v>
      </c>
      <c r="AW432" s="14" t="s">
        <v>33</v>
      </c>
      <c r="AX432" s="14" t="s">
        <v>72</v>
      </c>
      <c r="AY432" s="245" t="s">
        <v>129</v>
      </c>
    </row>
    <row r="433" s="13" customFormat="1">
      <c r="A433" s="13"/>
      <c r="B433" s="224"/>
      <c r="C433" s="225"/>
      <c r="D433" s="226" t="s">
        <v>140</v>
      </c>
      <c r="E433" s="227" t="s">
        <v>19</v>
      </c>
      <c r="F433" s="228" t="s">
        <v>978</v>
      </c>
      <c r="G433" s="225"/>
      <c r="H433" s="227" t="s">
        <v>19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140</v>
      </c>
      <c r="AU433" s="234" t="s">
        <v>83</v>
      </c>
      <c r="AV433" s="13" t="s">
        <v>80</v>
      </c>
      <c r="AW433" s="13" t="s">
        <v>33</v>
      </c>
      <c r="AX433" s="13" t="s">
        <v>72</v>
      </c>
      <c r="AY433" s="234" t="s">
        <v>129</v>
      </c>
    </row>
    <row r="434" s="14" customFormat="1">
      <c r="A434" s="14"/>
      <c r="B434" s="235"/>
      <c r="C434" s="236"/>
      <c r="D434" s="226" t="s">
        <v>140</v>
      </c>
      <c r="E434" s="237" t="s">
        <v>19</v>
      </c>
      <c r="F434" s="238" t="s">
        <v>979</v>
      </c>
      <c r="G434" s="236"/>
      <c r="H434" s="239">
        <v>45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140</v>
      </c>
      <c r="AU434" s="245" t="s">
        <v>83</v>
      </c>
      <c r="AV434" s="14" t="s">
        <v>83</v>
      </c>
      <c r="AW434" s="14" t="s">
        <v>33</v>
      </c>
      <c r="AX434" s="14" t="s">
        <v>72</v>
      </c>
      <c r="AY434" s="245" t="s">
        <v>129</v>
      </c>
    </row>
    <row r="435" s="14" customFormat="1">
      <c r="A435" s="14"/>
      <c r="B435" s="235"/>
      <c r="C435" s="236"/>
      <c r="D435" s="226" t="s">
        <v>140</v>
      </c>
      <c r="E435" s="237" t="s">
        <v>19</v>
      </c>
      <c r="F435" s="238" t="s">
        <v>980</v>
      </c>
      <c r="G435" s="236"/>
      <c r="H435" s="239">
        <v>75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140</v>
      </c>
      <c r="AU435" s="245" t="s">
        <v>83</v>
      </c>
      <c r="AV435" s="14" t="s">
        <v>83</v>
      </c>
      <c r="AW435" s="14" t="s">
        <v>33</v>
      </c>
      <c r="AX435" s="14" t="s">
        <v>72</v>
      </c>
      <c r="AY435" s="245" t="s">
        <v>129</v>
      </c>
    </row>
    <row r="436" s="14" customFormat="1">
      <c r="A436" s="14"/>
      <c r="B436" s="235"/>
      <c r="C436" s="236"/>
      <c r="D436" s="226" t="s">
        <v>140</v>
      </c>
      <c r="E436" s="237" t="s">
        <v>19</v>
      </c>
      <c r="F436" s="238" t="s">
        <v>981</v>
      </c>
      <c r="G436" s="236"/>
      <c r="H436" s="239">
        <v>65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140</v>
      </c>
      <c r="AU436" s="245" t="s">
        <v>83</v>
      </c>
      <c r="AV436" s="14" t="s">
        <v>83</v>
      </c>
      <c r="AW436" s="14" t="s">
        <v>33</v>
      </c>
      <c r="AX436" s="14" t="s">
        <v>72</v>
      </c>
      <c r="AY436" s="245" t="s">
        <v>129</v>
      </c>
    </row>
    <row r="437" s="14" customFormat="1">
      <c r="A437" s="14"/>
      <c r="B437" s="235"/>
      <c r="C437" s="236"/>
      <c r="D437" s="226" t="s">
        <v>140</v>
      </c>
      <c r="E437" s="237" t="s">
        <v>19</v>
      </c>
      <c r="F437" s="238" t="s">
        <v>982</v>
      </c>
      <c r="G437" s="236"/>
      <c r="H437" s="239">
        <v>35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140</v>
      </c>
      <c r="AU437" s="245" t="s">
        <v>83</v>
      </c>
      <c r="AV437" s="14" t="s">
        <v>83</v>
      </c>
      <c r="AW437" s="14" t="s">
        <v>33</v>
      </c>
      <c r="AX437" s="14" t="s">
        <v>72</v>
      </c>
      <c r="AY437" s="245" t="s">
        <v>129</v>
      </c>
    </row>
    <row r="438" s="15" customFormat="1">
      <c r="A438" s="15"/>
      <c r="B438" s="246"/>
      <c r="C438" s="247"/>
      <c r="D438" s="226" t="s">
        <v>140</v>
      </c>
      <c r="E438" s="248" t="s">
        <v>19</v>
      </c>
      <c r="F438" s="249" t="s">
        <v>156</v>
      </c>
      <c r="G438" s="247"/>
      <c r="H438" s="250">
        <v>460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140</v>
      </c>
      <c r="AU438" s="256" t="s">
        <v>83</v>
      </c>
      <c r="AV438" s="15" t="s">
        <v>136</v>
      </c>
      <c r="AW438" s="15" t="s">
        <v>33</v>
      </c>
      <c r="AX438" s="15" t="s">
        <v>80</v>
      </c>
      <c r="AY438" s="256" t="s">
        <v>129</v>
      </c>
    </row>
    <row r="439" s="2" customFormat="1" ht="37.8" customHeight="1">
      <c r="A439" s="40"/>
      <c r="B439" s="41"/>
      <c r="C439" s="206" t="s">
        <v>500</v>
      </c>
      <c r="D439" s="206" t="s">
        <v>131</v>
      </c>
      <c r="E439" s="207" t="s">
        <v>1095</v>
      </c>
      <c r="F439" s="208" t="s">
        <v>1096</v>
      </c>
      <c r="G439" s="209" t="s">
        <v>134</v>
      </c>
      <c r="H439" s="210">
        <v>88</v>
      </c>
      <c r="I439" s="211"/>
      <c r="J439" s="212">
        <f>ROUND(I439*H439,2)</f>
        <v>0</v>
      </c>
      <c r="K439" s="208" t="s">
        <v>135</v>
      </c>
      <c r="L439" s="46"/>
      <c r="M439" s="213" t="s">
        <v>19</v>
      </c>
      <c r="N439" s="214" t="s">
        <v>43</v>
      </c>
      <c r="O439" s="86"/>
      <c r="P439" s="215">
        <f>O439*H439</f>
        <v>0</v>
      </c>
      <c r="Q439" s="215">
        <v>0.089219999999999994</v>
      </c>
      <c r="R439" s="215">
        <f>Q439*H439</f>
        <v>7.8513599999999997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136</v>
      </c>
      <c r="AT439" s="217" t="s">
        <v>131</v>
      </c>
      <c r="AU439" s="217" t="s">
        <v>83</v>
      </c>
      <c r="AY439" s="19" t="s">
        <v>129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80</v>
      </c>
      <c r="BK439" s="218">
        <f>ROUND(I439*H439,2)</f>
        <v>0</v>
      </c>
      <c r="BL439" s="19" t="s">
        <v>136</v>
      </c>
      <c r="BM439" s="217" t="s">
        <v>1097</v>
      </c>
    </row>
    <row r="440" s="2" customFormat="1">
      <c r="A440" s="40"/>
      <c r="B440" s="41"/>
      <c r="C440" s="42"/>
      <c r="D440" s="219" t="s">
        <v>138</v>
      </c>
      <c r="E440" s="42"/>
      <c r="F440" s="220" t="s">
        <v>1098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138</v>
      </c>
      <c r="AU440" s="19" t="s">
        <v>83</v>
      </c>
    </row>
    <row r="441" s="13" customFormat="1">
      <c r="A441" s="13"/>
      <c r="B441" s="224"/>
      <c r="C441" s="225"/>
      <c r="D441" s="226" t="s">
        <v>140</v>
      </c>
      <c r="E441" s="227" t="s">
        <v>19</v>
      </c>
      <c r="F441" s="228" t="s">
        <v>998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140</v>
      </c>
      <c r="AU441" s="234" t="s">
        <v>83</v>
      </c>
      <c r="AV441" s="13" t="s">
        <v>80</v>
      </c>
      <c r="AW441" s="13" t="s">
        <v>33</v>
      </c>
      <c r="AX441" s="13" t="s">
        <v>72</v>
      </c>
      <c r="AY441" s="234" t="s">
        <v>129</v>
      </c>
    </row>
    <row r="442" s="14" customFormat="1">
      <c r="A442" s="14"/>
      <c r="B442" s="235"/>
      <c r="C442" s="236"/>
      <c r="D442" s="226" t="s">
        <v>140</v>
      </c>
      <c r="E442" s="237" t="s">
        <v>19</v>
      </c>
      <c r="F442" s="238" t="s">
        <v>1000</v>
      </c>
      <c r="G442" s="236"/>
      <c r="H442" s="239">
        <v>31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140</v>
      </c>
      <c r="AU442" s="245" t="s">
        <v>83</v>
      </c>
      <c r="AV442" s="14" t="s">
        <v>83</v>
      </c>
      <c r="AW442" s="14" t="s">
        <v>33</v>
      </c>
      <c r="AX442" s="14" t="s">
        <v>72</v>
      </c>
      <c r="AY442" s="245" t="s">
        <v>129</v>
      </c>
    </row>
    <row r="443" s="14" customFormat="1">
      <c r="A443" s="14"/>
      <c r="B443" s="235"/>
      <c r="C443" s="236"/>
      <c r="D443" s="226" t="s">
        <v>140</v>
      </c>
      <c r="E443" s="237" t="s">
        <v>19</v>
      </c>
      <c r="F443" s="238" t="s">
        <v>1001</v>
      </c>
      <c r="G443" s="236"/>
      <c r="H443" s="239">
        <v>48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5" t="s">
        <v>140</v>
      </c>
      <c r="AU443" s="245" t="s">
        <v>83</v>
      </c>
      <c r="AV443" s="14" t="s">
        <v>83</v>
      </c>
      <c r="AW443" s="14" t="s">
        <v>33</v>
      </c>
      <c r="AX443" s="14" t="s">
        <v>72</v>
      </c>
      <c r="AY443" s="245" t="s">
        <v>129</v>
      </c>
    </row>
    <row r="444" s="14" customFormat="1">
      <c r="A444" s="14"/>
      <c r="B444" s="235"/>
      <c r="C444" s="236"/>
      <c r="D444" s="226" t="s">
        <v>140</v>
      </c>
      <c r="E444" s="237" t="s">
        <v>19</v>
      </c>
      <c r="F444" s="238" t="s">
        <v>1066</v>
      </c>
      <c r="G444" s="236"/>
      <c r="H444" s="239">
        <v>9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140</v>
      </c>
      <c r="AU444" s="245" t="s">
        <v>83</v>
      </c>
      <c r="AV444" s="14" t="s">
        <v>83</v>
      </c>
      <c r="AW444" s="14" t="s">
        <v>33</v>
      </c>
      <c r="AX444" s="14" t="s">
        <v>72</v>
      </c>
      <c r="AY444" s="245" t="s">
        <v>129</v>
      </c>
    </row>
    <row r="445" s="15" customFormat="1">
      <c r="A445" s="15"/>
      <c r="B445" s="246"/>
      <c r="C445" s="247"/>
      <c r="D445" s="226" t="s">
        <v>140</v>
      </c>
      <c r="E445" s="248" t="s">
        <v>19</v>
      </c>
      <c r="F445" s="249" t="s">
        <v>156</v>
      </c>
      <c r="G445" s="247"/>
      <c r="H445" s="250">
        <v>88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6" t="s">
        <v>140</v>
      </c>
      <c r="AU445" s="256" t="s">
        <v>83</v>
      </c>
      <c r="AV445" s="15" t="s">
        <v>136</v>
      </c>
      <c r="AW445" s="15" t="s">
        <v>33</v>
      </c>
      <c r="AX445" s="15" t="s">
        <v>80</v>
      </c>
      <c r="AY445" s="256" t="s">
        <v>129</v>
      </c>
    </row>
    <row r="446" s="2" customFormat="1" ht="16.5" customHeight="1">
      <c r="A446" s="40"/>
      <c r="B446" s="41"/>
      <c r="C446" s="257" t="s">
        <v>508</v>
      </c>
      <c r="D446" s="257" t="s">
        <v>244</v>
      </c>
      <c r="E446" s="258" t="s">
        <v>1099</v>
      </c>
      <c r="F446" s="259" t="s">
        <v>1100</v>
      </c>
      <c r="G446" s="260" t="s">
        <v>134</v>
      </c>
      <c r="H446" s="261">
        <v>9.2699999999999996</v>
      </c>
      <c r="I446" s="262"/>
      <c r="J446" s="263">
        <f>ROUND(I446*H446,2)</f>
        <v>0</v>
      </c>
      <c r="K446" s="259" t="s">
        <v>135</v>
      </c>
      <c r="L446" s="264"/>
      <c r="M446" s="265" t="s">
        <v>19</v>
      </c>
      <c r="N446" s="266" t="s">
        <v>43</v>
      </c>
      <c r="O446" s="86"/>
      <c r="P446" s="215">
        <f>O446*H446</f>
        <v>0</v>
      </c>
      <c r="Q446" s="215">
        <v>0.113</v>
      </c>
      <c r="R446" s="215">
        <f>Q446*H446</f>
        <v>1.0475099999999999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188</v>
      </c>
      <c r="AT446" s="217" t="s">
        <v>244</v>
      </c>
      <c r="AU446" s="217" t="s">
        <v>83</v>
      </c>
      <c r="AY446" s="19" t="s">
        <v>129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136</v>
      </c>
      <c r="BM446" s="217" t="s">
        <v>1101</v>
      </c>
    </row>
    <row r="447" s="13" customFormat="1">
      <c r="A447" s="13"/>
      <c r="B447" s="224"/>
      <c r="C447" s="225"/>
      <c r="D447" s="226" t="s">
        <v>140</v>
      </c>
      <c r="E447" s="227" t="s">
        <v>19</v>
      </c>
      <c r="F447" s="228" t="s">
        <v>1102</v>
      </c>
      <c r="G447" s="225"/>
      <c r="H447" s="227" t="s">
        <v>19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140</v>
      </c>
      <c r="AU447" s="234" t="s">
        <v>83</v>
      </c>
      <c r="AV447" s="13" t="s">
        <v>80</v>
      </c>
      <c r="AW447" s="13" t="s">
        <v>33</v>
      </c>
      <c r="AX447" s="13" t="s">
        <v>72</v>
      </c>
      <c r="AY447" s="234" t="s">
        <v>129</v>
      </c>
    </row>
    <row r="448" s="13" customFormat="1">
      <c r="A448" s="13"/>
      <c r="B448" s="224"/>
      <c r="C448" s="225"/>
      <c r="D448" s="226" t="s">
        <v>140</v>
      </c>
      <c r="E448" s="227" t="s">
        <v>19</v>
      </c>
      <c r="F448" s="228" t="s">
        <v>998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140</v>
      </c>
      <c r="AU448" s="234" t="s">
        <v>83</v>
      </c>
      <c r="AV448" s="13" t="s">
        <v>80</v>
      </c>
      <c r="AW448" s="13" t="s">
        <v>33</v>
      </c>
      <c r="AX448" s="13" t="s">
        <v>72</v>
      </c>
      <c r="AY448" s="234" t="s">
        <v>129</v>
      </c>
    </row>
    <row r="449" s="14" customFormat="1">
      <c r="A449" s="14"/>
      <c r="B449" s="235"/>
      <c r="C449" s="236"/>
      <c r="D449" s="226" t="s">
        <v>140</v>
      </c>
      <c r="E449" s="237" t="s">
        <v>19</v>
      </c>
      <c r="F449" s="238" t="s">
        <v>1066</v>
      </c>
      <c r="G449" s="236"/>
      <c r="H449" s="239">
        <v>9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140</v>
      </c>
      <c r="AU449" s="245" t="s">
        <v>83</v>
      </c>
      <c r="AV449" s="14" t="s">
        <v>83</v>
      </c>
      <c r="AW449" s="14" t="s">
        <v>33</v>
      </c>
      <c r="AX449" s="14" t="s">
        <v>80</v>
      </c>
      <c r="AY449" s="245" t="s">
        <v>129</v>
      </c>
    </row>
    <row r="450" s="14" customFormat="1">
      <c r="A450" s="14"/>
      <c r="B450" s="235"/>
      <c r="C450" s="236"/>
      <c r="D450" s="226" t="s">
        <v>140</v>
      </c>
      <c r="E450" s="236"/>
      <c r="F450" s="238" t="s">
        <v>1103</v>
      </c>
      <c r="G450" s="236"/>
      <c r="H450" s="239">
        <v>9.2699999999999996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5" t="s">
        <v>140</v>
      </c>
      <c r="AU450" s="245" t="s">
        <v>83</v>
      </c>
      <c r="AV450" s="14" t="s">
        <v>83</v>
      </c>
      <c r="AW450" s="14" t="s">
        <v>4</v>
      </c>
      <c r="AX450" s="14" t="s">
        <v>80</v>
      </c>
      <c r="AY450" s="245" t="s">
        <v>129</v>
      </c>
    </row>
    <row r="451" s="2" customFormat="1" ht="16.5" customHeight="1">
      <c r="A451" s="40"/>
      <c r="B451" s="41"/>
      <c r="C451" s="257" t="s">
        <v>515</v>
      </c>
      <c r="D451" s="257" t="s">
        <v>244</v>
      </c>
      <c r="E451" s="258" t="s">
        <v>1104</v>
      </c>
      <c r="F451" s="259" t="s">
        <v>1105</v>
      </c>
      <c r="G451" s="260" t="s">
        <v>134</v>
      </c>
      <c r="H451" s="261">
        <v>49.439999999999998</v>
      </c>
      <c r="I451" s="262"/>
      <c r="J451" s="263">
        <f>ROUND(I451*H451,2)</f>
        <v>0</v>
      </c>
      <c r="K451" s="259" t="s">
        <v>135</v>
      </c>
      <c r="L451" s="264"/>
      <c r="M451" s="265" t="s">
        <v>19</v>
      </c>
      <c r="N451" s="266" t="s">
        <v>43</v>
      </c>
      <c r="O451" s="86"/>
      <c r="P451" s="215">
        <f>O451*H451</f>
        <v>0</v>
      </c>
      <c r="Q451" s="215">
        <v>0.13</v>
      </c>
      <c r="R451" s="215">
        <f>Q451*H451</f>
        <v>6.4272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188</v>
      </c>
      <c r="AT451" s="217" t="s">
        <v>244</v>
      </c>
      <c r="AU451" s="217" t="s">
        <v>83</v>
      </c>
      <c r="AY451" s="19" t="s">
        <v>129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80</v>
      </c>
      <c r="BK451" s="218">
        <f>ROUND(I451*H451,2)</f>
        <v>0</v>
      </c>
      <c r="BL451" s="19" t="s">
        <v>136</v>
      </c>
      <c r="BM451" s="217" t="s">
        <v>1106</v>
      </c>
    </row>
    <row r="452" s="13" customFormat="1">
      <c r="A452" s="13"/>
      <c r="B452" s="224"/>
      <c r="C452" s="225"/>
      <c r="D452" s="226" t="s">
        <v>140</v>
      </c>
      <c r="E452" s="227" t="s">
        <v>19</v>
      </c>
      <c r="F452" s="228" t="s">
        <v>1102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140</v>
      </c>
      <c r="AU452" s="234" t="s">
        <v>83</v>
      </c>
      <c r="AV452" s="13" t="s">
        <v>80</v>
      </c>
      <c r="AW452" s="13" t="s">
        <v>33</v>
      </c>
      <c r="AX452" s="13" t="s">
        <v>72</v>
      </c>
      <c r="AY452" s="234" t="s">
        <v>129</v>
      </c>
    </row>
    <row r="453" s="13" customFormat="1">
      <c r="A453" s="13"/>
      <c r="B453" s="224"/>
      <c r="C453" s="225"/>
      <c r="D453" s="226" t="s">
        <v>140</v>
      </c>
      <c r="E453" s="227" t="s">
        <v>19</v>
      </c>
      <c r="F453" s="228" t="s">
        <v>998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140</v>
      </c>
      <c r="AU453" s="234" t="s">
        <v>83</v>
      </c>
      <c r="AV453" s="13" t="s">
        <v>80</v>
      </c>
      <c r="AW453" s="13" t="s">
        <v>33</v>
      </c>
      <c r="AX453" s="13" t="s">
        <v>72</v>
      </c>
      <c r="AY453" s="234" t="s">
        <v>129</v>
      </c>
    </row>
    <row r="454" s="14" customFormat="1">
      <c r="A454" s="14"/>
      <c r="B454" s="235"/>
      <c r="C454" s="236"/>
      <c r="D454" s="226" t="s">
        <v>140</v>
      </c>
      <c r="E454" s="237" t="s">
        <v>19</v>
      </c>
      <c r="F454" s="238" t="s">
        <v>1001</v>
      </c>
      <c r="G454" s="236"/>
      <c r="H454" s="239">
        <v>48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140</v>
      </c>
      <c r="AU454" s="245" t="s">
        <v>83</v>
      </c>
      <c r="AV454" s="14" t="s">
        <v>83</v>
      </c>
      <c r="AW454" s="14" t="s">
        <v>33</v>
      </c>
      <c r="AX454" s="14" t="s">
        <v>80</v>
      </c>
      <c r="AY454" s="245" t="s">
        <v>129</v>
      </c>
    </row>
    <row r="455" s="14" customFormat="1">
      <c r="A455" s="14"/>
      <c r="B455" s="235"/>
      <c r="C455" s="236"/>
      <c r="D455" s="226" t="s">
        <v>140</v>
      </c>
      <c r="E455" s="236"/>
      <c r="F455" s="238" t="s">
        <v>1107</v>
      </c>
      <c r="G455" s="236"/>
      <c r="H455" s="239">
        <v>49.439999999999998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140</v>
      </c>
      <c r="AU455" s="245" t="s">
        <v>83</v>
      </c>
      <c r="AV455" s="14" t="s">
        <v>83</v>
      </c>
      <c r="AW455" s="14" t="s">
        <v>4</v>
      </c>
      <c r="AX455" s="14" t="s">
        <v>80</v>
      </c>
      <c r="AY455" s="245" t="s">
        <v>129</v>
      </c>
    </row>
    <row r="456" s="2" customFormat="1" ht="16.5" customHeight="1">
      <c r="A456" s="40"/>
      <c r="B456" s="41"/>
      <c r="C456" s="257" t="s">
        <v>522</v>
      </c>
      <c r="D456" s="257" t="s">
        <v>244</v>
      </c>
      <c r="E456" s="258" t="s">
        <v>1108</v>
      </c>
      <c r="F456" s="259" t="s">
        <v>1109</v>
      </c>
      <c r="G456" s="260" t="s">
        <v>134</v>
      </c>
      <c r="H456" s="261">
        <v>31.93</v>
      </c>
      <c r="I456" s="262"/>
      <c r="J456" s="263">
        <f>ROUND(I456*H456,2)</f>
        <v>0</v>
      </c>
      <c r="K456" s="259" t="s">
        <v>135</v>
      </c>
      <c r="L456" s="264"/>
      <c r="M456" s="265" t="s">
        <v>19</v>
      </c>
      <c r="N456" s="266" t="s">
        <v>43</v>
      </c>
      <c r="O456" s="86"/>
      <c r="P456" s="215">
        <f>O456*H456</f>
        <v>0</v>
      </c>
      <c r="Q456" s="215">
        <v>0.13</v>
      </c>
      <c r="R456" s="215">
        <f>Q456*H456</f>
        <v>4.1509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188</v>
      </c>
      <c r="AT456" s="217" t="s">
        <v>244</v>
      </c>
      <c r="AU456" s="217" t="s">
        <v>83</v>
      </c>
      <c r="AY456" s="19" t="s">
        <v>129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80</v>
      </c>
      <c r="BK456" s="218">
        <f>ROUND(I456*H456,2)</f>
        <v>0</v>
      </c>
      <c r="BL456" s="19" t="s">
        <v>136</v>
      </c>
      <c r="BM456" s="217" t="s">
        <v>1110</v>
      </c>
    </row>
    <row r="457" s="13" customFormat="1">
      <c r="A457" s="13"/>
      <c r="B457" s="224"/>
      <c r="C457" s="225"/>
      <c r="D457" s="226" t="s">
        <v>140</v>
      </c>
      <c r="E457" s="227" t="s">
        <v>19</v>
      </c>
      <c r="F457" s="228" t="s">
        <v>1102</v>
      </c>
      <c r="G457" s="225"/>
      <c r="H457" s="227" t="s">
        <v>19</v>
      </c>
      <c r="I457" s="229"/>
      <c r="J457" s="225"/>
      <c r="K457" s="225"/>
      <c r="L457" s="230"/>
      <c r="M457" s="231"/>
      <c r="N457" s="232"/>
      <c r="O457" s="232"/>
      <c r="P457" s="232"/>
      <c r="Q457" s="232"/>
      <c r="R457" s="232"/>
      <c r="S457" s="232"/>
      <c r="T457" s="23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4" t="s">
        <v>140</v>
      </c>
      <c r="AU457" s="234" t="s">
        <v>83</v>
      </c>
      <c r="AV457" s="13" t="s">
        <v>80</v>
      </c>
      <c r="AW457" s="13" t="s">
        <v>33</v>
      </c>
      <c r="AX457" s="13" t="s">
        <v>72</v>
      </c>
      <c r="AY457" s="234" t="s">
        <v>129</v>
      </c>
    </row>
    <row r="458" s="13" customFormat="1">
      <c r="A458" s="13"/>
      <c r="B458" s="224"/>
      <c r="C458" s="225"/>
      <c r="D458" s="226" t="s">
        <v>140</v>
      </c>
      <c r="E458" s="227" t="s">
        <v>19</v>
      </c>
      <c r="F458" s="228" t="s">
        <v>998</v>
      </c>
      <c r="G458" s="225"/>
      <c r="H458" s="227" t="s">
        <v>19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140</v>
      </c>
      <c r="AU458" s="234" t="s">
        <v>83</v>
      </c>
      <c r="AV458" s="13" t="s">
        <v>80</v>
      </c>
      <c r="AW458" s="13" t="s">
        <v>33</v>
      </c>
      <c r="AX458" s="13" t="s">
        <v>72</v>
      </c>
      <c r="AY458" s="234" t="s">
        <v>129</v>
      </c>
    </row>
    <row r="459" s="14" customFormat="1">
      <c r="A459" s="14"/>
      <c r="B459" s="235"/>
      <c r="C459" s="236"/>
      <c r="D459" s="226" t="s">
        <v>140</v>
      </c>
      <c r="E459" s="237" t="s">
        <v>19</v>
      </c>
      <c r="F459" s="238" t="s">
        <v>1000</v>
      </c>
      <c r="G459" s="236"/>
      <c r="H459" s="239">
        <v>31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140</v>
      </c>
      <c r="AU459" s="245" t="s">
        <v>83</v>
      </c>
      <c r="AV459" s="14" t="s">
        <v>83</v>
      </c>
      <c r="AW459" s="14" t="s">
        <v>33</v>
      </c>
      <c r="AX459" s="14" t="s">
        <v>80</v>
      </c>
      <c r="AY459" s="245" t="s">
        <v>129</v>
      </c>
    </row>
    <row r="460" s="14" customFormat="1">
      <c r="A460" s="14"/>
      <c r="B460" s="235"/>
      <c r="C460" s="236"/>
      <c r="D460" s="226" t="s">
        <v>140</v>
      </c>
      <c r="E460" s="236"/>
      <c r="F460" s="238" t="s">
        <v>1111</v>
      </c>
      <c r="G460" s="236"/>
      <c r="H460" s="239">
        <v>31.93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140</v>
      </c>
      <c r="AU460" s="245" t="s">
        <v>83</v>
      </c>
      <c r="AV460" s="14" t="s">
        <v>83</v>
      </c>
      <c r="AW460" s="14" t="s">
        <v>4</v>
      </c>
      <c r="AX460" s="14" t="s">
        <v>80</v>
      </c>
      <c r="AY460" s="245" t="s">
        <v>129</v>
      </c>
    </row>
    <row r="461" s="2" customFormat="1" ht="44.25" customHeight="1">
      <c r="A461" s="40"/>
      <c r="B461" s="41"/>
      <c r="C461" s="206" t="s">
        <v>528</v>
      </c>
      <c r="D461" s="206" t="s">
        <v>131</v>
      </c>
      <c r="E461" s="207" t="s">
        <v>1112</v>
      </c>
      <c r="F461" s="208" t="s">
        <v>1113</v>
      </c>
      <c r="G461" s="209" t="s">
        <v>134</v>
      </c>
      <c r="H461" s="210">
        <v>2135</v>
      </c>
      <c r="I461" s="211"/>
      <c r="J461" s="212">
        <f>ROUND(I461*H461,2)</f>
        <v>0</v>
      </c>
      <c r="K461" s="208" t="s">
        <v>135</v>
      </c>
      <c r="L461" s="46"/>
      <c r="M461" s="213" t="s">
        <v>19</v>
      </c>
      <c r="N461" s="214" t="s">
        <v>43</v>
      </c>
      <c r="O461" s="86"/>
      <c r="P461" s="215">
        <f>O461*H461</f>
        <v>0</v>
      </c>
      <c r="Q461" s="215">
        <v>0.089219999999999994</v>
      </c>
      <c r="R461" s="215">
        <f>Q461*H461</f>
        <v>190.48469999999998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136</v>
      </c>
      <c r="AT461" s="217" t="s">
        <v>131</v>
      </c>
      <c r="AU461" s="217" t="s">
        <v>83</v>
      </c>
      <c r="AY461" s="19" t="s">
        <v>129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80</v>
      </c>
      <c r="BK461" s="218">
        <f>ROUND(I461*H461,2)</f>
        <v>0</v>
      </c>
      <c r="BL461" s="19" t="s">
        <v>136</v>
      </c>
      <c r="BM461" s="217" t="s">
        <v>1114</v>
      </c>
    </row>
    <row r="462" s="2" customFormat="1">
      <c r="A462" s="40"/>
      <c r="B462" s="41"/>
      <c r="C462" s="42"/>
      <c r="D462" s="219" t="s">
        <v>138</v>
      </c>
      <c r="E462" s="42"/>
      <c r="F462" s="220" t="s">
        <v>1115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138</v>
      </c>
      <c r="AU462" s="19" t="s">
        <v>83</v>
      </c>
    </row>
    <row r="463" s="13" customFormat="1">
      <c r="A463" s="13"/>
      <c r="B463" s="224"/>
      <c r="C463" s="225"/>
      <c r="D463" s="226" t="s">
        <v>140</v>
      </c>
      <c r="E463" s="227" t="s">
        <v>19</v>
      </c>
      <c r="F463" s="228" t="s">
        <v>992</v>
      </c>
      <c r="G463" s="225"/>
      <c r="H463" s="227" t="s">
        <v>19</v>
      </c>
      <c r="I463" s="229"/>
      <c r="J463" s="225"/>
      <c r="K463" s="225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140</v>
      </c>
      <c r="AU463" s="234" t="s">
        <v>83</v>
      </c>
      <c r="AV463" s="13" t="s">
        <v>80</v>
      </c>
      <c r="AW463" s="13" t="s">
        <v>33</v>
      </c>
      <c r="AX463" s="13" t="s">
        <v>72</v>
      </c>
      <c r="AY463" s="234" t="s">
        <v>129</v>
      </c>
    </row>
    <row r="464" s="14" customFormat="1">
      <c r="A464" s="14"/>
      <c r="B464" s="235"/>
      <c r="C464" s="236"/>
      <c r="D464" s="226" t="s">
        <v>140</v>
      </c>
      <c r="E464" s="237" t="s">
        <v>19</v>
      </c>
      <c r="F464" s="238" t="s">
        <v>993</v>
      </c>
      <c r="G464" s="236"/>
      <c r="H464" s="239">
        <v>950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5" t="s">
        <v>140</v>
      </c>
      <c r="AU464" s="245" t="s">
        <v>83</v>
      </c>
      <c r="AV464" s="14" t="s">
        <v>83</v>
      </c>
      <c r="AW464" s="14" t="s">
        <v>33</v>
      </c>
      <c r="AX464" s="14" t="s">
        <v>72</v>
      </c>
      <c r="AY464" s="245" t="s">
        <v>129</v>
      </c>
    </row>
    <row r="465" s="14" customFormat="1">
      <c r="A465" s="14"/>
      <c r="B465" s="235"/>
      <c r="C465" s="236"/>
      <c r="D465" s="226" t="s">
        <v>140</v>
      </c>
      <c r="E465" s="237" t="s">
        <v>19</v>
      </c>
      <c r="F465" s="238" t="s">
        <v>994</v>
      </c>
      <c r="G465" s="236"/>
      <c r="H465" s="239">
        <v>1185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140</v>
      </c>
      <c r="AU465" s="245" t="s">
        <v>83</v>
      </c>
      <c r="AV465" s="14" t="s">
        <v>83</v>
      </c>
      <c r="AW465" s="14" t="s">
        <v>33</v>
      </c>
      <c r="AX465" s="14" t="s">
        <v>72</v>
      </c>
      <c r="AY465" s="245" t="s">
        <v>129</v>
      </c>
    </row>
    <row r="466" s="15" customFormat="1">
      <c r="A466" s="15"/>
      <c r="B466" s="246"/>
      <c r="C466" s="247"/>
      <c r="D466" s="226" t="s">
        <v>140</v>
      </c>
      <c r="E466" s="248" t="s">
        <v>19</v>
      </c>
      <c r="F466" s="249" t="s">
        <v>156</v>
      </c>
      <c r="G466" s="247"/>
      <c r="H466" s="250">
        <v>2135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140</v>
      </c>
      <c r="AU466" s="256" t="s">
        <v>83</v>
      </c>
      <c r="AV466" s="15" t="s">
        <v>136</v>
      </c>
      <c r="AW466" s="15" t="s">
        <v>33</v>
      </c>
      <c r="AX466" s="15" t="s">
        <v>80</v>
      </c>
      <c r="AY466" s="256" t="s">
        <v>129</v>
      </c>
    </row>
    <row r="467" s="2" customFormat="1" ht="16.5" customHeight="1">
      <c r="A467" s="40"/>
      <c r="B467" s="41"/>
      <c r="C467" s="257" t="s">
        <v>533</v>
      </c>
      <c r="D467" s="257" t="s">
        <v>244</v>
      </c>
      <c r="E467" s="258" t="s">
        <v>1116</v>
      </c>
      <c r="F467" s="259" t="s">
        <v>1117</v>
      </c>
      <c r="G467" s="260" t="s">
        <v>134</v>
      </c>
      <c r="H467" s="261">
        <v>2199.0500000000002</v>
      </c>
      <c r="I467" s="262"/>
      <c r="J467" s="263">
        <f>ROUND(I467*H467,2)</f>
        <v>0</v>
      </c>
      <c r="K467" s="259" t="s">
        <v>135</v>
      </c>
      <c r="L467" s="264"/>
      <c r="M467" s="265" t="s">
        <v>19</v>
      </c>
      <c r="N467" s="266" t="s">
        <v>43</v>
      </c>
      <c r="O467" s="86"/>
      <c r="P467" s="215">
        <f>O467*H467</f>
        <v>0</v>
      </c>
      <c r="Q467" s="215">
        <v>0.113</v>
      </c>
      <c r="R467" s="215">
        <f>Q467*H467</f>
        <v>248.49265000000003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188</v>
      </c>
      <c r="AT467" s="217" t="s">
        <v>244</v>
      </c>
      <c r="AU467" s="217" t="s">
        <v>83</v>
      </c>
      <c r="AY467" s="19" t="s">
        <v>129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80</v>
      </c>
      <c r="BK467" s="218">
        <f>ROUND(I467*H467,2)</f>
        <v>0</v>
      </c>
      <c r="BL467" s="19" t="s">
        <v>136</v>
      </c>
      <c r="BM467" s="217" t="s">
        <v>1118</v>
      </c>
    </row>
    <row r="468" s="14" customFormat="1">
      <c r="A468" s="14"/>
      <c r="B468" s="235"/>
      <c r="C468" s="236"/>
      <c r="D468" s="226" t="s">
        <v>140</v>
      </c>
      <c r="E468" s="236"/>
      <c r="F468" s="238" t="s">
        <v>1119</v>
      </c>
      <c r="G468" s="236"/>
      <c r="H468" s="239">
        <v>2199.0500000000002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140</v>
      </c>
      <c r="AU468" s="245" t="s">
        <v>83</v>
      </c>
      <c r="AV468" s="14" t="s">
        <v>83</v>
      </c>
      <c r="AW468" s="14" t="s">
        <v>4</v>
      </c>
      <c r="AX468" s="14" t="s">
        <v>80</v>
      </c>
      <c r="AY468" s="245" t="s">
        <v>129</v>
      </c>
    </row>
    <row r="469" s="2" customFormat="1" ht="37.8" customHeight="1">
      <c r="A469" s="40"/>
      <c r="B469" s="41"/>
      <c r="C469" s="206" t="s">
        <v>541</v>
      </c>
      <c r="D469" s="206" t="s">
        <v>131</v>
      </c>
      <c r="E469" s="207" t="s">
        <v>1120</v>
      </c>
      <c r="F469" s="208" t="s">
        <v>1121</v>
      </c>
      <c r="G469" s="209" t="s">
        <v>134</v>
      </c>
      <c r="H469" s="210">
        <v>392</v>
      </c>
      <c r="I469" s="211"/>
      <c r="J469" s="212">
        <f>ROUND(I469*H469,2)</f>
        <v>0</v>
      </c>
      <c r="K469" s="208" t="s">
        <v>135</v>
      </c>
      <c r="L469" s="46"/>
      <c r="M469" s="213" t="s">
        <v>19</v>
      </c>
      <c r="N469" s="214" t="s">
        <v>43</v>
      </c>
      <c r="O469" s="86"/>
      <c r="P469" s="215">
        <f>O469*H469</f>
        <v>0</v>
      </c>
      <c r="Q469" s="215">
        <v>0.090620000000000006</v>
      </c>
      <c r="R469" s="215">
        <f>Q469*H469</f>
        <v>35.523040000000002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136</v>
      </c>
      <c r="AT469" s="217" t="s">
        <v>131</v>
      </c>
      <c r="AU469" s="217" t="s">
        <v>83</v>
      </c>
      <c r="AY469" s="19" t="s">
        <v>129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80</v>
      </c>
      <c r="BK469" s="218">
        <f>ROUND(I469*H469,2)</f>
        <v>0</v>
      </c>
      <c r="BL469" s="19" t="s">
        <v>136</v>
      </c>
      <c r="BM469" s="217" t="s">
        <v>1122</v>
      </c>
    </row>
    <row r="470" s="2" customFormat="1">
      <c r="A470" s="40"/>
      <c r="B470" s="41"/>
      <c r="C470" s="42"/>
      <c r="D470" s="219" t="s">
        <v>138</v>
      </c>
      <c r="E470" s="42"/>
      <c r="F470" s="220" t="s">
        <v>1123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138</v>
      </c>
      <c r="AU470" s="19" t="s">
        <v>83</v>
      </c>
    </row>
    <row r="471" s="13" customFormat="1">
      <c r="A471" s="13"/>
      <c r="B471" s="224"/>
      <c r="C471" s="225"/>
      <c r="D471" s="226" t="s">
        <v>140</v>
      </c>
      <c r="E471" s="227" t="s">
        <v>19</v>
      </c>
      <c r="F471" s="228" t="s">
        <v>995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140</v>
      </c>
      <c r="AU471" s="234" t="s">
        <v>83</v>
      </c>
      <c r="AV471" s="13" t="s">
        <v>80</v>
      </c>
      <c r="AW471" s="13" t="s">
        <v>33</v>
      </c>
      <c r="AX471" s="13" t="s">
        <v>72</v>
      </c>
      <c r="AY471" s="234" t="s">
        <v>129</v>
      </c>
    </row>
    <row r="472" s="14" customFormat="1">
      <c r="A472" s="14"/>
      <c r="B472" s="235"/>
      <c r="C472" s="236"/>
      <c r="D472" s="226" t="s">
        <v>140</v>
      </c>
      <c r="E472" s="237" t="s">
        <v>19</v>
      </c>
      <c r="F472" s="238" t="s">
        <v>996</v>
      </c>
      <c r="G472" s="236"/>
      <c r="H472" s="239">
        <v>255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140</v>
      </c>
      <c r="AU472" s="245" t="s">
        <v>83</v>
      </c>
      <c r="AV472" s="14" t="s">
        <v>83</v>
      </c>
      <c r="AW472" s="14" t="s">
        <v>33</v>
      </c>
      <c r="AX472" s="14" t="s">
        <v>72</v>
      </c>
      <c r="AY472" s="245" t="s">
        <v>129</v>
      </c>
    </row>
    <row r="473" s="14" customFormat="1">
      <c r="A473" s="14"/>
      <c r="B473" s="235"/>
      <c r="C473" s="236"/>
      <c r="D473" s="226" t="s">
        <v>140</v>
      </c>
      <c r="E473" s="237" t="s">
        <v>19</v>
      </c>
      <c r="F473" s="238" t="s">
        <v>997</v>
      </c>
      <c r="G473" s="236"/>
      <c r="H473" s="239">
        <v>75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140</v>
      </c>
      <c r="AU473" s="245" t="s">
        <v>83</v>
      </c>
      <c r="AV473" s="14" t="s">
        <v>83</v>
      </c>
      <c r="AW473" s="14" t="s">
        <v>33</v>
      </c>
      <c r="AX473" s="14" t="s">
        <v>72</v>
      </c>
      <c r="AY473" s="245" t="s">
        <v>129</v>
      </c>
    </row>
    <row r="474" s="13" customFormat="1">
      <c r="A474" s="13"/>
      <c r="B474" s="224"/>
      <c r="C474" s="225"/>
      <c r="D474" s="226" t="s">
        <v>140</v>
      </c>
      <c r="E474" s="227" t="s">
        <v>19</v>
      </c>
      <c r="F474" s="228" t="s">
        <v>998</v>
      </c>
      <c r="G474" s="225"/>
      <c r="H474" s="227" t="s">
        <v>19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140</v>
      </c>
      <c r="AU474" s="234" t="s">
        <v>83</v>
      </c>
      <c r="AV474" s="13" t="s">
        <v>80</v>
      </c>
      <c r="AW474" s="13" t="s">
        <v>33</v>
      </c>
      <c r="AX474" s="13" t="s">
        <v>72</v>
      </c>
      <c r="AY474" s="234" t="s">
        <v>129</v>
      </c>
    </row>
    <row r="475" s="14" customFormat="1">
      <c r="A475" s="14"/>
      <c r="B475" s="235"/>
      <c r="C475" s="236"/>
      <c r="D475" s="226" t="s">
        <v>140</v>
      </c>
      <c r="E475" s="237" t="s">
        <v>19</v>
      </c>
      <c r="F475" s="238" t="s">
        <v>999</v>
      </c>
      <c r="G475" s="236"/>
      <c r="H475" s="239">
        <v>62</v>
      </c>
      <c r="I475" s="240"/>
      <c r="J475" s="236"/>
      <c r="K475" s="236"/>
      <c r="L475" s="241"/>
      <c r="M475" s="242"/>
      <c r="N475" s="243"/>
      <c r="O475" s="243"/>
      <c r="P475" s="243"/>
      <c r="Q475" s="243"/>
      <c r="R475" s="243"/>
      <c r="S475" s="243"/>
      <c r="T475" s="24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5" t="s">
        <v>140</v>
      </c>
      <c r="AU475" s="245" t="s">
        <v>83</v>
      </c>
      <c r="AV475" s="14" t="s">
        <v>83</v>
      </c>
      <c r="AW475" s="14" t="s">
        <v>33</v>
      </c>
      <c r="AX475" s="14" t="s">
        <v>72</v>
      </c>
      <c r="AY475" s="245" t="s">
        <v>129</v>
      </c>
    </row>
    <row r="476" s="15" customFormat="1">
      <c r="A476" s="15"/>
      <c r="B476" s="246"/>
      <c r="C476" s="247"/>
      <c r="D476" s="226" t="s">
        <v>140</v>
      </c>
      <c r="E476" s="248" t="s">
        <v>19</v>
      </c>
      <c r="F476" s="249" t="s">
        <v>156</v>
      </c>
      <c r="G476" s="247"/>
      <c r="H476" s="250">
        <v>392</v>
      </c>
      <c r="I476" s="251"/>
      <c r="J476" s="247"/>
      <c r="K476" s="247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140</v>
      </c>
      <c r="AU476" s="256" t="s">
        <v>83</v>
      </c>
      <c r="AV476" s="15" t="s">
        <v>136</v>
      </c>
      <c r="AW476" s="15" t="s">
        <v>33</v>
      </c>
      <c r="AX476" s="15" t="s">
        <v>80</v>
      </c>
      <c r="AY476" s="256" t="s">
        <v>129</v>
      </c>
    </row>
    <row r="477" s="2" customFormat="1" ht="16.5" customHeight="1">
      <c r="A477" s="40"/>
      <c r="B477" s="41"/>
      <c r="C477" s="257" t="s">
        <v>546</v>
      </c>
      <c r="D477" s="257" t="s">
        <v>244</v>
      </c>
      <c r="E477" s="258" t="s">
        <v>1124</v>
      </c>
      <c r="F477" s="259" t="s">
        <v>1125</v>
      </c>
      <c r="G477" s="260" t="s">
        <v>134</v>
      </c>
      <c r="H477" s="261">
        <v>339.89999999999998</v>
      </c>
      <c r="I477" s="262"/>
      <c r="J477" s="263">
        <f>ROUND(I477*H477,2)</f>
        <v>0</v>
      </c>
      <c r="K477" s="259" t="s">
        <v>135</v>
      </c>
      <c r="L477" s="264"/>
      <c r="M477" s="265" t="s">
        <v>19</v>
      </c>
      <c r="N477" s="266" t="s">
        <v>43</v>
      </c>
      <c r="O477" s="86"/>
      <c r="P477" s="215">
        <f>O477*H477</f>
        <v>0</v>
      </c>
      <c r="Q477" s="215">
        <v>0.152</v>
      </c>
      <c r="R477" s="215">
        <f>Q477*H477</f>
        <v>51.664799999999993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188</v>
      </c>
      <c r="AT477" s="217" t="s">
        <v>244</v>
      </c>
      <c r="AU477" s="217" t="s">
        <v>83</v>
      </c>
      <c r="AY477" s="19" t="s">
        <v>129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80</v>
      </c>
      <c r="BK477" s="218">
        <f>ROUND(I477*H477,2)</f>
        <v>0</v>
      </c>
      <c r="BL477" s="19" t="s">
        <v>136</v>
      </c>
      <c r="BM477" s="217" t="s">
        <v>1126</v>
      </c>
    </row>
    <row r="478" s="13" customFormat="1">
      <c r="A478" s="13"/>
      <c r="B478" s="224"/>
      <c r="C478" s="225"/>
      <c r="D478" s="226" t="s">
        <v>140</v>
      </c>
      <c r="E478" s="227" t="s">
        <v>19</v>
      </c>
      <c r="F478" s="228" t="s">
        <v>1102</v>
      </c>
      <c r="G478" s="225"/>
      <c r="H478" s="227" t="s">
        <v>19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140</v>
      </c>
      <c r="AU478" s="234" t="s">
        <v>83</v>
      </c>
      <c r="AV478" s="13" t="s">
        <v>80</v>
      </c>
      <c r="AW478" s="13" t="s">
        <v>33</v>
      </c>
      <c r="AX478" s="13" t="s">
        <v>72</v>
      </c>
      <c r="AY478" s="234" t="s">
        <v>129</v>
      </c>
    </row>
    <row r="479" s="13" customFormat="1">
      <c r="A479" s="13"/>
      <c r="B479" s="224"/>
      <c r="C479" s="225"/>
      <c r="D479" s="226" t="s">
        <v>140</v>
      </c>
      <c r="E479" s="227" t="s">
        <v>19</v>
      </c>
      <c r="F479" s="228" t="s">
        <v>995</v>
      </c>
      <c r="G479" s="225"/>
      <c r="H479" s="227" t="s">
        <v>19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4" t="s">
        <v>140</v>
      </c>
      <c r="AU479" s="234" t="s">
        <v>83</v>
      </c>
      <c r="AV479" s="13" t="s">
        <v>80</v>
      </c>
      <c r="AW479" s="13" t="s">
        <v>33</v>
      </c>
      <c r="AX479" s="13" t="s">
        <v>72</v>
      </c>
      <c r="AY479" s="234" t="s">
        <v>129</v>
      </c>
    </row>
    <row r="480" s="14" customFormat="1">
      <c r="A480" s="14"/>
      <c r="B480" s="235"/>
      <c r="C480" s="236"/>
      <c r="D480" s="226" t="s">
        <v>140</v>
      </c>
      <c r="E480" s="237" t="s">
        <v>19</v>
      </c>
      <c r="F480" s="238" t="s">
        <v>996</v>
      </c>
      <c r="G480" s="236"/>
      <c r="H480" s="239">
        <v>255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140</v>
      </c>
      <c r="AU480" s="245" t="s">
        <v>83</v>
      </c>
      <c r="AV480" s="14" t="s">
        <v>83</v>
      </c>
      <c r="AW480" s="14" t="s">
        <v>33</v>
      </c>
      <c r="AX480" s="14" t="s">
        <v>72</v>
      </c>
      <c r="AY480" s="245" t="s">
        <v>129</v>
      </c>
    </row>
    <row r="481" s="14" customFormat="1">
      <c r="A481" s="14"/>
      <c r="B481" s="235"/>
      <c r="C481" s="236"/>
      <c r="D481" s="226" t="s">
        <v>140</v>
      </c>
      <c r="E481" s="237" t="s">
        <v>19</v>
      </c>
      <c r="F481" s="238" t="s">
        <v>997</v>
      </c>
      <c r="G481" s="236"/>
      <c r="H481" s="239">
        <v>75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140</v>
      </c>
      <c r="AU481" s="245" t="s">
        <v>83</v>
      </c>
      <c r="AV481" s="14" t="s">
        <v>83</v>
      </c>
      <c r="AW481" s="14" t="s">
        <v>33</v>
      </c>
      <c r="AX481" s="14" t="s">
        <v>72</v>
      </c>
      <c r="AY481" s="245" t="s">
        <v>129</v>
      </c>
    </row>
    <row r="482" s="15" customFormat="1">
      <c r="A482" s="15"/>
      <c r="B482" s="246"/>
      <c r="C482" s="247"/>
      <c r="D482" s="226" t="s">
        <v>140</v>
      </c>
      <c r="E482" s="248" t="s">
        <v>19</v>
      </c>
      <c r="F482" s="249" t="s">
        <v>156</v>
      </c>
      <c r="G482" s="247"/>
      <c r="H482" s="250">
        <v>330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6" t="s">
        <v>140</v>
      </c>
      <c r="AU482" s="256" t="s">
        <v>83</v>
      </c>
      <c r="AV482" s="15" t="s">
        <v>136</v>
      </c>
      <c r="AW482" s="15" t="s">
        <v>33</v>
      </c>
      <c r="AX482" s="15" t="s">
        <v>80</v>
      </c>
      <c r="AY482" s="256" t="s">
        <v>129</v>
      </c>
    </row>
    <row r="483" s="14" customFormat="1">
      <c r="A483" s="14"/>
      <c r="B483" s="235"/>
      <c r="C483" s="236"/>
      <c r="D483" s="226" t="s">
        <v>140</v>
      </c>
      <c r="E483" s="236"/>
      <c r="F483" s="238" t="s">
        <v>1127</v>
      </c>
      <c r="G483" s="236"/>
      <c r="H483" s="239">
        <v>339.89999999999998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140</v>
      </c>
      <c r="AU483" s="245" t="s">
        <v>83</v>
      </c>
      <c r="AV483" s="14" t="s">
        <v>83</v>
      </c>
      <c r="AW483" s="14" t="s">
        <v>4</v>
      </c>
      <c r="AX483" s="14" t="s">
        <v>80</v>
      </c>
      <c r="AY483" s="245" t="s">
        <v>129</v>
      </c>
    </row>
    <row r="484" s="2" customFormat="1" ht="16.5" customHeight="1">
      <c r="A484" s="40"/>
      <c r="B484" s="41"/>
      <c r="C484" s="257" t="s">
        <v>550</v>
      </c>
      <c r="D484" s="257" t="s">
        <v>244</v>
      </c>
      <c r="E484" s="258" t="s">
        <v>1128</v>
      </c>
      <c r="F484" s="259" t="s">
        <v>1129</v>
      </c>
      <c r="G484" s="260" t="s">
        <v>134</v>
      </c>
      <c r="H484" s="261">
        <v>63.859999999999999</v>
      </c>
      <c r="I484" s="262"/>
      <c r="J484" s="263">
        <f>ROUND(I484*H484,2)</f>
        <v>0</v>
      </c>
      <c r="K484" s="259" t="s">
        <v>135</v>
      </c>
      <c r="L484" s="264"/>
      <c r="M484" s="265" t="s">
        <v>19</v>
      </c>
      <c r="N484" s="266" t="s">
        <v>43</v>
      </c>
      <c r="O484" s="86"/>
      <c r="P484" s="215">
        <f>O484*H484</f>
        <v>0</v>
      </c>
      <c r="Q484" s="215">
        <v>0.17599999999999999</v>
      </c>
      <c r="R484" s="215">
        <f>Q484*H484</f>
        <v>11.23936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188</v>
      </c>
      <c r="AT484" s="217" t="s">
        <v>244</v>
      </c>
      <c r="AU484" s="217" t="s">
        <v>83</v>
      </c>
      <c r="AY484" s="19" t="s">
        <v>129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80</v>
      </c>
      <c r="BK484" s="218">
        <f>ROUND(I484*H484,2)</f>
        <v>0</v>
      </c>
      <c r="BL484" s="19" t="s">
        <v>136</v>
      </c>
      <c r="BM484" s="217" t="s">
        <v>1130</v>
      </c>
    </row>
    <row r="485" s="13" customFormat="1">
      <c r="A485" s="13"/>
      <c r="B485" s="224"/>
      <c r="C485" s="225"/>
      <c r="D485" s="226" t="s">
        <v>140</v>
      </c>
      <c r="E485" s="227" t="s">
        <v>19</v>
      </c>
      <c r="F485" s="228" t="s">
        <v>1102</v>
      </c>
      <c r="G485" s="225"/>
      <c r="H485" s="227" t="s">
        <v>19</v>
      </c>
      <c r="I485" s="229"/>
      <c r="J485" s="225"/>
      <c r="K485" s="225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140</v>
      </c>
      <c r="AU485" s="234" t="s">
        <v>83</v>
      </c>
      <c r="AV485" s="13" t="s">
        <v>80</v>
      </c>
      <c r="AW485" s="13" t="s">
        <v>33</v>
      </c>
      <c r="AX485" s="13" t="s">
        <v>72</v>
      </c>
      <c r="AY485" s="234" t="s">
        <v>129</v>
      </c>
    </row>
    <row r="486" s="13" customFormat="1">
      <c r="A486" s="13"/>
      <c r="B486" s="224"/>
      <c r="C486" s="225"/>
      <c r="D486" s="226" t="s">
        <v>140</v>
      </c>
      <c r="E486" s="227" t="s">
        <v>19</v>
      </c>
      <c r="F486" s="228" t="s">
        <v>998</v>
      </c>
      <c r="G486" s="225"/>
      <c r="H486" s="227" t="s">
        <v>19</v>
      </c>
      <c r="I486" s="229"/>
      <c r="J486" s="225"/>
      <c r="K486" s="225"/>
      <c r="L486" s="230"/>
      <c r="M486" s="231"/>
      <c r="N486" s="232"/>
      <c r="O486" s="232"/>
      <c r="P486" s="232"/>
      <c r="Q486" s="232"/>
      <c r="R486" s="232"/>
      <c r="S486" s="232"/>
      <c r="T486" s="23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4" t="s">
        <v>140</v>
      </c>
      <c r="AU486" s="234" t="s">
        <v>83</v>
      </c>
      <c r="AV486" s="13" t="s">
        <v>80</v>
      </c>
      <c r="AW486" s="13" t="s">
        <v>33</v>
      </c>
      <c r="AX486" s="13" t="s">
        <v>72</v>
      </c>
      <c r="AY486" s="234" t="s">
        <v>129</v>
      </c>
    </row>
    <row r="487" s="14" customFormat="1">
      <c r="A487" s="14"/>
      <c r="B487" s="235"/>
      <c r="C487" s="236"/>
      <c r="D487" s="226" t="s">
        <v>140</v>
      </c>
      <c r="E487" s="237" t="s">
        <v>19</v>
      </c>
      <c r="F487" s="238" t="s">
        <v>999</v>
      </c>
      <c r="G487" s="236"/>
      <c r="H487" s="239">
        <v>62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140</v>
      </c>
      <c r="AU487" s="245" t="s">
        <v>83</v>
      </c>
      <c r="AV487" s="14" t="s">
        <v>83</v>
      </c>
      <c r="AW487" s="14" t="s">
        <v>33</v>
      </c>
      <c r="AX487" s="14" t="s">
        <v>80</v>
      </c>
      <c r="AY487" s="245" t="s">
        <v>129</v>
      </c>
    </row>
    <row r="488" s="14" customFormat="1">
      <c r="A488" s="14"/>
      <c r="B488" s="235"/>
      <c r="C488" s="236"/>
      <c r="D488" s="226" t="s">
        <v>140</v>
      </c>
      <c r="E488" s="236"/>
      <c r="F488" s="238" t="s">
        <v>1131</v>
      </c>
      <c r="G488" s="236"/>
      <c r="H488" s="239">
        <v>63.859999999999999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140</v>
      </c>
      <c r="AU488" s="245" t="s">
        <v>83</v>
      </c>
      <c r="AV488" s="14" t="s">
        <v>83</v>
      </c>
      <c r="AW488" s="14" t="s">
        <v>4</v>
      </c>
      <c r="AX488" s="14" t="s">
        <v>80</v>
      </c>
      <c r="AY488" s="245" t="s">
        <v>129</v>
      </c>
    </row>
    <row r="489" s="12" customFormat="1" ht="22.8" customHeight="1">
      <c r="A489" s="12"/>
      <c r="B489" s="190"/>
      <c r="C489" s="191"/>
      <c r="D489" s="192" t="s">
        <v>71</v>
      </c>
      <c r="E489" s="204" t="s">
        <v>188</v>
      </c>
      <c r="F489" s="204" t="s">
        <v>373</v>
      </c>
      <c r="G489" s="191"/>
      <c r="H489" s="191"/>
      <c r="I489" s="194"/>
      <c r="J489" s="205">
        <f>BK489</f>
        <v>0</v>
      </c>
      <c r="K489" s="191"/>
      <c r="L489" s="196"/>
      <c r="M489" s="197"/>
      <c r="N489" s="198"/>
      <c r="O489" s="198"/>
      <c r="P489" s="199">
        <f>SUM(P490:P574)</f>
        <v>0</v>
      </c>
      <c r="Q489" s="198"/>
      <c r="R489" s="199">
        <f>SUM(R490:R574)</f>
        <v>11.1047618</v>
      </c>
      <c r="S489" s="198"/>
      <c r="T489" s="200">
        <f>SUM(T490:T574)</f>
        <v>16.16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80</v>
      </c>
      <c r="AT489" s="202" t="s">
        <v>71</v>
      </c>
      <c r="AU489" s="202" t="s">
        <v>80</v>
      </c>
      <c r="AY489" s="201" t="s">
        <v>129</v>
      </c>
      <c r="BK489" s="203">
        <f>SUM(BK490:BK574)</f>
        <v>0</v>
      </c>
    </row>
    <row r="490" s="2" customFormat="1" ht="16.5" customHeight="1">
      <c r="A490" s="40"/>
      <c r="B490" s="41"/>
      <c r="C490" s="206" t="s">
        <v>557</v>
      </c>
      <c r="D490" s="206" t="s">
        <v>131</v>
      </c>
      <c r="E490" s="207" t="s">
        <v>375</v>
      </c>
      <c r="F490" s="208" t="s">
        <v>376</v>
      </c>
      <c r="G490" s="209" t="s">
        <v>151</v>
      </c>
      <c r="H490" s="210">
        <v>18</v>
      </c>
      <c r="I490" s="211"/>
      <c r="J490" s="212">
        <f>ROUND(I490*H490,2)</f>
        <v>0</v>
      </c>
      <c r="K490" s="208" t="s">
        <v>135</v>
      </c>
      <c r="L490" s="46"/>
      <c r="M490" s="213" t="s">
        <v>19</v>
      </c>
      <c r="N490" s="214" t="s">
        <v>43</v>
      </c>
      <c r="O490" s="86"/>
      <c r="P490" s="215">
        <f>O490*H490</f>
        <v>0</v>
      </c>
      <c r="Q490" s="215">
        <v>1.0000000000000001E-05</v>
      </c>
      <c r="R490" s="215">
        <f>Q490*H490</f>
        <v>0.00018000000000000001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136</v>
      </c>
      <c r="AT490" s="217" t="s">
        <v>131</v>
      </c>
      <c r="AU490" s="217" t="s">
        <v>83</v>
      </c>
      <c r="AY490" s="19" t="s">
        <v>129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136</v>
      </c>
      <c r="BM490" s="217" t="s">
        <v>1132</v>
      </c>
    </row>
    <row r="491" s="2" customFormat="1">
      <c r="A491" s="40"/>
      <c r="B491" s="41"/>
      <c r="C491" s="42"/>
      <c r="D491" s="219" t="s">
        <v>138</v>
      </c>
      <c r="E491" s="42"/>
      <c r="F491" s="220" t="s">
        <v>378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138</v>
      </c>
      <c r="AU491" s="19" t="s">
        <v>83</v>
      </c>
    </row>
    <row r="492" s="13" customFormat="1">
      <c r="A492" s="13"/>
      <c r="B492" s="224"/>
      <c r="C492" s="225"/>
      <c r="D492" s="226" t="s">
        <v>140</v>
      </c>
      <c r="E492" s="227" t="s">
        <v>19</v>
      </c>
      <c r="F492" s="228" t="s">
        <v>318</v>
      </c>
      <c r="G492" s="225"/>
      <c r="H492" s="227" t="s">
        <v>19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140</v>
      </c>
      <c r="AU492" s="234" t="s">
        <v>83</v>
      </c>
      <c r="AV492" s="13" t="s">
        <v>80</v>
      </c>
      <c r="AW492" s="13" t="s">
        <v>33</v>
      </c>
      <c r="AX492" s="13" t="s">
        <v>72</v>
      </c>
      <c r="AY492" s="234" t="s">
        <v>129</v>
      </c>
    </row>
    <row r="493" s="14" customFormat="1">
      <c r="A493" s="14"/>
      <c r="B493" s="235"/>
      <c r="C493" s="236"/>
      <c r="D493" s="226" t="s">
        <v>140</v>
      </c>
      <c r="E493" s="237" t="s">
        <v>19</v>
      </c>
      <c r="F493" s="238" t="s">
        <v>1133</v>
      </c>
      <c r="G493" s="236"/>
      <c r="H493" s="239">
        <v>4.5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140</v>
      </c>
      <c r="AU493" s="245" t="s">
        <v>83</v>
      </c>
      <c r="AV493" s="14" t="s">
        <v>83</v>
      </c>
      <c r="AW493" s="14" t="s">
        <v>33</v>
      </c>
      <c r="AX493" s="14" t="s">
        <v>72</v>
      </c>
      <c r="AY493" s="245" t="s">
        <v>129</v>
      </c>
    </row>
    <row r="494" s="14" customFormat="1">
      <c r="A494" s="14"/>
      <c r="B494" s="235"/>
      <c r="C494" s="236"/>
      <c r="D494" s="226" t="s">
        <v>140</v>
      </c>
      <c r="E494" s="237" t="s">
        <v>19</v>
      </c>
      <c r="F494" s="238" t="s">
        <v>1134</v>
      </c>
      <c r="G494" s="236"/>
      <c r="H494" s="239">
        <v>4.5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140</v>
      </c>
      <c r="AU494" s="245" t="s">
        <v>83</v>
      </c>
      <c r="AV494" s="14" t="s">
        <v>83</v>
      </c>
      <c r="AW494" s="14" t="s">
        <v>33</v>
      </c>
      <c r="AX494" s="14" t="s">
        <v>72</v>
      </c>
      <c r="AY494" s="245" t="s">
        <v>129</v>
      </c>
    </row>
    <row r="495" s="14" customFormat="1">
      <c r="A495" s="14"/>
      <c r="B495" s="235"/>
      <c r="C495" s="236"/>
      <c r="D495" s="226" t="s">
        <v>140</v>
      </c>
      <c r="E495" s="237" t="s">
        <v>19</v>
      </c>
      <c r="F495" s="238" t="s">
        <v>1135</v>
      </c>
      <c r="G495" s="236"/>
      <c r="H495" s="239">
        <v>5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5" t="s">
        <v>140</v>
      </c>
      <c r="AU495" s="245" t="s">
        <v>83</v>
      </c>
      <c r="AV495" s="14" t="s">
        <v>83</v>
      </c>
      <c r="AW495" s="14" t="s">
        <v>33</v>
      </c>
      <c r="AX495" s="14" t="s">
        <v>72</v>
      </c>
      <c r="AY495" s="245" t="s">
        <v>129</v>
      </c>
    </row>
    <row r="496" s="14" customFormat="1">
      <c r="A496" s="14"/>
      <c r="B496" s="235"/>
      <c r="C496" s="236"/>
      <c r="D496" s="226" t="s">
        <v>140</v>
      </c>
      <c r="E496" s="237" t="s">
        <v>19</v>
      </c>
      <c r="F496" s="238" t="s">
        <v>1136</v>
      </c>
      <c r="G496" s="236"/>
      <c r="H496" s="239">
        <v>4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140</v>
      </c>
      <c r="AU496" s="245" t="s">
        <v>83</v>
      </c>
      <c r="AV496" s="14" t="s">
        <v>83</v>
      </c>
      <c r="AW496" s="14" t="s">
        <v>33</v>
      </c>
      <c r="AX496" s="14" t="s">
        <v>72</v>
      </c>
      <c r="AY496" s="245" t="s">
        <v>129</v>
      </c>
    </row>
    <row r="497" s="15" customFormat="1">
      <c r="A497" s="15"/>
      <c r="B497" s="246"/>
      <c r="C497" s="247"/>
      <c r="D497" s="226" t="s">
        <v>140</v>
      </c>
      <c r="E497" s="248" t="s">
        <v>19</v>
      </c>
      <c r="F497" s="249" t="s">
        <v>156</v>
      </c>
      <c r="G497" s="247"/>
      <c r="H497" s="250">
        <v>18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6" t="s">
        <v>140</v>
      </c>
      <c r="AU497" s="256" t="s">
        <v>83</v>
      </c>
      <c r="AV497" s="15" t="s">
        <v>136</v>
      </c>
      <c r="AW497" s="15" t="s">
        <v>33</v>
      </c>
      <c r="AX497" s="15" t="s">
        <v>80</v>
      </c>
      <c r="AY497" s="256" t="s">
        <v>129</v>
      </c>
    </row>
    <row r="498" s="2" customFormat="1" ht="16.5" customHeight="1">
      <c r="A498" s="40"/>
      <c r="B498" s="41"/>
      <c r="C498" s="257" t="s">
        <v>561</v>
      </c>
      <c r="D498" s="257" t="s">
        <v>244</v>
      </c>
      <c r="E498" s="258" t="s">
        <v>382</v>
      </c>
      <c r="F498" s="259" t="s">
        <v>383</v>
      </c>
      <c r="G498" s="260" t="s">
        <v>151</v>
      </c>
      <c r="H498" s="261">
        <v>18.539999999999999</v>
      </c>
      <c r="I498" s="262"/>
      <c r="J498" s="263">
        <f>ROUND(I498*H498,2)</f>
        <v>0</v>
      </c>
      <c r="K498" s="259" t="s">
        <v>135</v>
      </c>
      <c r="L498" s="264"/>
      <c r="M498" s="265" t="s">
        <v>19</v>
      </c>
      <c r="N498" s="266" t="s">
        <v>43</v>
      </c>
      <c r="O498" s="86"/>
      <c r="P498" s="215">
        <f>O498*H498</f>
        <v>0</v>
      </c>
      <c r="Q498" s="215">
        <v>0.0026700000000000001</v>
      </c>
      <c r="R498" s="215">
        <f>Q498*H498</f>
        <v>0.049501799999999999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188</v>
      </c>
      <c r="AT498" s="217" t="s">
        <v>244</v>
      </c>
      <c r="AU498" s="217" t="s">
        <v>83</v>
      </c>
      <c r="AY498" s="19" t="s">
        <v>129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80</v>
      </c>
      <c r="BK498" s="218">
        <f>ROUND(I498*H498,2)</f>
        <v>0</v>
      </c>
      <c r="BL498" s="19" t="s">
        <v>136</v>
      </c>
      <c r="BM498" s="217" t="s">
        <v>1137</v>
      </c>
    </row>
    <row r="499" s="14" customFormat="1">
      <c r="A499" s="14"/>
      <c r="B499" s="235"/>
      <c r="C499" s="236"/>
      <c r="D499" s="226" t="s">
        <v>140</v>
      </c>
      <c r="E499" s="236"/>
      <c r="F499" s="238" t="s">
        <v>1138</v>
      </c>
      <c r="G499" s="236"/>
      <c r="H499" s="239">
        <v>18.539999999999999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140</v>
      </c>
      <c r="AU499" s="245" t="s">
        <v>83</v>
      </c>
      <c r="AV499" s="14" t="s">
        <v>83</v>
      </c>
      <c r="AW499" s="14" t="s">
        <v>4</v>
      </c>
      <c r="AX499" s="14" t="s">
        <v>80</v>
      </c>
      <c r="AY499" s="245" t="s">
        <v>129</v>
      </c>
    </row>
    <row r="500" s="2" customFormat="1" ht="16.5" customHeight="1">
      <c r="A500" s="40"/>
      <c r="B500" s="41"/>
      <c r="C500" s="206" t="s">
        <v>565</v>
      </c>
      <c r="D500" s="206" t="s">
        <v>131</v>
      </c>
      <c r="E500" s="207" t="s">
        <v>387</v>
      </c>
      <c r="F500" s="208" t="s">
        <v>388</v>
      </c>
      <c r="G500" s="209" t="s">
        <v>323</v>
      </c>
      <c r="H500" s="210">
        <v>4</v>
      </c>
      <c r="I500" s="211"/>
      <c r="J500" s="212">
        <f>ROUND(I500*H500,2)</f>
        <v>0</v>
      </c>
      <c r="K500" s="208" t="s">
        <v>135</v>
      </c>
      <c r="L500" s="46"/>
      <c r="M500" s="213" t="s">
        <v>19</v>
      </c>
      <c r="N500" s="214" t="s">
        <v>43</v>
      </c>
      <c r="O500" s="86"/>
      <c r="P500" s="215">
        <f>O500*H500</f>
        <v>0</v>
      </c>
      <c r="Q500" s="215">
        <v>0.00017000000000000001</v>
      </c>
      <c r="R500" s="215">
        <f>Q500*H500</f>
        <v>0.00068000000000000005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136</v>
      </c>
      <c r="AT500" s="217" t="s">
        <v>131</v>
      </c>
      <c r="AU500" s="217" t="s">
        <v>83</v>
      </c>
      <c r="AY500" s="19" t="s">
        <v>129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80</v>
      </c>
      <c r="BK500" s="218">
        <f>ROUND(I500*H500,2)</f>
        <v>0</v>
      </c>
      <c r="BL500" s="19" t="s">
        <v>136</v>
      </c>
      <c r="BM500" s="217" t="s">
        <v>1139</v>
      </c>
    </row>
    <row r="501" s="2" customFormat="1">
      <c r="A501" s="40"/>
      <c r="B501" s="41"/>
      <c r="C501" s="42"/>
      <c r="D501" s="219" t="s">
        <v>138</v>
      </c>
      <c r="E501" s="42"/>
      <c r="F501" s="220" t="s">
        <v>390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138</v>
      </c>
      <c r="AU501" s="19" t="s">
        <v>83</v>
      </c>
    </row>
    <row r="502" s="14" customFormat="1">
      <c r="A502" s="14"/>
      <c r="B502" s="235"/>
      <c r="C502" s="236"/>
      <c r="D502" s="226" t="s">
        <v>140</v>
      </c>
      <c r="E502" s="237" t="s">
        <v>19</v>
      </c>
      <c r="F502" s="238" t="s">
        <v>1140</v>
      </c>
      <c r="G502" s="236"/>
      <c r="H502" s="239">
        <v>4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140</v>
      </c>
      <c r="AU502" s="245" t="s">
        <v>83</v>
      </c>
      <c r="AV502" s="14" t="s">
        <v>83</v>
      </c>
      <c r="AW502" s="14" t="s">
        <v>33</v>
      </c>
      <c r="AX502" s="14" t="s">
        <v>80</v>
      </c>
      <c r="AY502" s="245" t="s">
        <v>129</v>
      </c>
    </row>
    <row r="503" s="13" customFormat="1">
      <c r="A503" s="13"/>
      <c r="B503" s="224"/>
      <c r="C503" s="225"/>
      <c r="D503" s="226" t="s">
        <v>140</v>
      </c>
      <c r="E503" s="227" t="s">
        <v>19</v>
      </c>
      <c r="F503" s="228" t="s">
        <v>915</v>
      </c>
      <c r="G503" s="225"/>
      <c r="H503" s="227" t="s">
        <v>19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140</v>
      </c>
      <c r="AU503" s="234" t="s">
        <v>83</v>
      </c>
      <c r="AV503" s="13" t="s">
        <v>80</v>
      </c>
      <c r="AW503" s="13" t="s">
        <v>33</v>
      </c>
      <c r="AX503" s="13" t="s">
        <v>72</v>
      </c>
      <c r="AY503" s="234" t="s">
        <v>129</v>
      </c>
    </row>
    <row r="504" s="2" customFormat="1" ht="16.5" customHeight="1">
      <c r="A504" s="40"/>
      <c r="B504" s="41"/>
      <c r="C504" s="257" t="s">
        <v>570</v>
      </c>
      <c r="D504" s="257" t="s">
        <v>244</v>
      </c>
      <c r="E504" s="258" t="s">
        <v>393</v>
      </c>
      <c r="F504" s="259" t="s">
        <v>394</v>
      </c>
      <c r="G504" s="260" t="s">
        <v>323</v>
      </c>
      <c r="H504" s="261">
        <v>4</v>
      </c>
      <c r="I504" s="262"/>
      <c r="J504" s="263">
        <f>ROUND(I504*H504,2)</f>
        <v>0</v>
      </c>
      <c r="K504" s="259" t="s">
        <v>135</v>
      </c>
      <c r="L504" s="264"/>
      <c r="M504" s="265" t="s">
        <v>19</v>
      </c>
      <c r="N504" s="266" t="s">
        <v>43</v>
      </c>
      <c r="O504" s="86"/>
      <c r="P504" s="215">
        <f>O504*H504</f>
        <v>0</v>
      </c>
      <c r="Q504" s="215">
        <v>0.013599999999999999</v>
      </c>
      <c r="R504" s="215">
        <f>Q504*H504</f>
        <v>0.054399999999999997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188</v>
      </c>
      <c r="AT504" s="217" t="s">
        <v>244</v>
      </c>
      <c r="AU504" s="217" t="s">
        <v>83</v>
      </c>
      <c r="AY504" s="19" t="s">
        <v>129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136</v>
      </c>
      <c r="BM504" s="217" t="s">
        <v>1141</v>
      </c>
    </row>
    <row r="505" s="2" customFormat="1" ht="16.5" customHeight="1">
      <c r="A505" s="40"/>
      <c r="B505" s="41"/>
      <c r="C505" s="257" t="s">
        <v>574</v>
      </c>
      <c r="D505" s="257" t="s">
        <v>244</v>
      </c>
      <c r="E505" s="258" t="s">
        <v>397</v>
      </c>
      <c r="F505" s="259" t="s">
        <v>398</v>
      </c>
      <c r="G505" s="260" t="s">
        <v>323</v>
      </c>
      <c r="H505" s="261">
        <v>4</v>
      </c>
      <c r="I505" s="262"/>
      <c r="J505" s="263">
        <f>ROUND(I505*H505,2)</f>
        <v>0</v>
      </c>
      <c r="K505" s="259" t="s">
        <v>135</v>
      </c>
      <c r="L505" s="264"/>
      <c r="M505" s="265" t="s">
        <v>19</v>
      </c>
      <c r="N505" s="266" t="s">
        <v>43</v>
      </c>
      <c r="O505" s="86"/>
      <c r="P505" s="215">
        <f>O505*H505</f>
        <v>0</v>
      </c>
      <c r="Q505" s="215">
        <v>0.0064999999999999997</v>
      </c>
      <c r="R505" s="215">
        <f>Q505*H505</f>
        <v>0.025999999999999999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188</v>
      </c>
      <c r="AT505" s="217" t="s">
        <v>244</v>
      </c>
      <c r="AU505" s="217" t="s">
        <v>83</v>
      </c>
      <c r="AY505" s="19" t="s">
        <v>129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136</v>
      </c>
      <c r="BM505" s="217" t="s">
        <v>1142</v>
      </c>
    </row>
    <row r="506" s="2" customFormat="1" ht="21.75" customHeight="1">
      <c r="A506" s="40"/>
      <c r="B506" s="41"/>
      <c r="C506" s="206" t="s">
        <v>583</v>
      </c>
      <c r="D506" s="206" t="s">
        <v>131</v>
      </c>
      <c r="E506" s="207" t="s">
        <v>401</v>
      </c>
      <c r="F506" s="208" t="s">
        <v>402</v>
      </c>
      <c r="G506" s="209" t="s">
        <v>166</v>
      </c>
      <c r="H506" s="210">
        <v>8</v>
      </c>
      <c r="I506" s="211"/>
      <c r="J506" s="212">
        <f>ROUND(I506*H506,2)</f>
        <v>0</v>
      </c>
      <c r="K506" s="208" t="s">
        <v>135</v>
      </c>
      <c r="L506" s="46"/>
      <c r="M506" s="213" t="s">
        <v>19</v>
      </c>
      <c r="N506" s="214" t="s">
        <v>43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1.9199999999999999</v>
      </c>
      <c r="T506" s="216">
        <f>S506*H506</f>
        <v>15.359999999999999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136</v>
      </c>
      <c r="AT506" s="217" t="s">
        <v>131</v>
      </c>
      <c r="AU506" s="217" t="s">
        <v>83</v>
      </c>
      <c r="AY506" s="19" t="s">
        <v>129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80</v>
      </c>
      <c r="BK506" s="218">
        <f>ROUND(I506*H506,2)</f>
        <v>0</v>
      </c>
      <c r="BL506" s="19" t="s">
        <v>136</v>
      </c>
      <c r="BM506" s="217" t="s">
        <v>1143</v>
      </c>
    </row>
    <row r="507" s="2" customFormat="1">
      <c r="A507" s="40"/>
      <c r="B507" s="41"/>
      <c r="C507" s="42"/>
      <c r="D507" s="219" t="s">
        <v>138</v>
      </c>
      <c r="E507" s="42"/>
      <c r="F507" s="220" t="s">
        <v>404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138</v>
      </c>
      <c r="AU507" s="19" t="s">
        <v>83</v>
      </c>
    </row>
    <row r="508" s="14" customFormat="1">
      <c r="A508" s="14"/>
      <c r="B508" s="235"/>
      <c r="C508" s="236"/>
      <c r="D508" s="226" t="s">
        <v>140</v>
      </c>
      <c r="E508" s="237" t="s">
        <v>19</v>
      </c>
      <c r="F508" s="238" t="s">
        <v>1144</v>
      </c>
      <c r="G508" s="236"/>
      <c r="H508" s="239">
        <v>8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140</v>
      </c>
      <c r="AU508" s="245" t="s">
        <v>83</v>
      </c>
      <c r="AV508" s="14" t="s">
        <v>83</v>
      </c>
      <c r="AW508" s="14" t="s">
        <v>33</v>
      </c>
      <c r="AX508" s="14" t="s">
        <v>80</v>
      </c>
      <c r="AY508" s="245" t="s">
        <v>129</v>
      </c>
    </row>
    <row r="509" s="2" customFormat="1" ht="16.5" customHeight="1">
      <c r="A509" s="40"/>
      <c r="B509" s="41"/>
      <c r="C509" s="206" t="s">
        <v>599</v>
      </c>
      <c r="D509" s="206" t="s">
        <v>131</v>
      </c>
      <c r="E509" s="207" t="s">
        <v>407</v>
      </c>
      <c r="F509" s="208" t="s">
        <v>408</v>
      </c>
      <c r="G509" s="209" t="s">
        <v>323</v>
      </c>
      <c r="H509" s="210">
        <v>15</v>
      </c>
      <c r="I509" s="211"/>
      <c r="J509" s="212">
        <f>ROUND(I509*H509,2)</f>
        <v>0</v>
      </c>
      <c r="K509" s="208" t="s">
        <v>135</v>
      </c>
      <c r="L509" s="46"/>
      <c r="M509" s="213" t="s">
        <v>19</v>
      </c>
      <c r="N509" s="214" t="s">
        <v>43</v>
      </c>
      <c r="O509" s="86"/>
      <c r="P509" s="215">
        <f>O509*H509</f>
        <v>0</v>
      </c>
      <c r="Q509" s="215">
        <v>0.12422</v>
      </c>
      <c r="R509" s="215">
        <f>Q509*H509</f>
        <v>1.8633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136</v>
      </c>
      <c r="AT509" s="217" t="s">
        <v>131</v>
      </c>
      <c r="AU509" s="217" t="s">
        <v>83</v>
      </c>
      <c r="AY509" s="19" t="s">
        <v>129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80</v>
      </c>
      <c r="BK509" s="218">
        <f>ROUND(I509*H509,2)</f>
        <v>0</v>
      </c>
      <c r="BL509" s="19" t="s">
        <v>136</v>
      </c>
      <c r="BM509" s="217" t="s">
        <v>1145</v>
      </c>
    </row>
    <row r="510" s="2" customFormat="1">
      <c r="A510" s="40"/>
      <c r="B510" s="41"/>
      <c r="C510" s="42"/>
      <c r="D510" s="219" t="s">
        <v>138</v>
      </c>
      <c r="E510" s="42"/>
      <c r="F510" s="220" t="s">
        <v>410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138</v>
      </c>
      <c r="AU510" s="19" t="s">
        <v>83</v>
      </c>
    </row>
    <row r="511" s="14" customFormat="1">
      <c r="A511" s="14"/>
      <c r="B511" s="235"/>
      <c r="C511" s="236"/>
      <c r="D511" s="226" t="s">
        <v>140</v>
      </c>
      <c r="E511" s="237" t="s">
        <v>19</v>
      </c>
      <c r="F511" s="238" t="s">
        <v>1146</v>
      </c>
      <c r="G511" s="236"/>
      <c r="H511" s="239">
        <v>15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140</v>
      </c>
      <c r="AU511" s="245" t="s">
        <v>83</v>
      </c>
      <c r="AV511" s="14" t="s">
        <v>83</v>
      </c>
      <c r="AW511" s="14" t="s">
        <v>33</v>
      </c>
      <c r="AX511" s="14" t="s">
        <v>80</v>
      </c>
      <c r="AY511" s="245" t="s">
        <v>129</v>
      </c>
    </row>
    <row r="512" s="13" customFormat="1">
      <c r="A512" s="13"/>
      <c r="B512" s="224"/>
      <c r="C512" s="225"/>
      <c r="D512" s="226" t="s">
        <v>140</v>
      </c>
      <c r="E512" s="227" t="s">
        <v>19</v>
      </c>
      <c r="F512" s="228" t="s">
        <v>1147</v>
      </c>
      <c r="G512" s="225"/>
      <c r="H512" s="227" t="s">
        <v>19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140</v>
      </c>
      <c r="AU512" s="234" t="s">
        <v>83</v>
      </c>
      <c r="AV512" s="13" t="s">
        <v>80</v>
      </c>
      <c r="AW512" s="13" t="s">
        <v>33</v>
      </c>
      <c r="AX512" s="13" t="s">
        <v>72</v>
      </c>
      <c r="AY512" s="234" t="s">
        <v>129</v>
      </c>
    </row>
    <row r="513" s="13" customFormat="1">
      <c r="A513" s="13"/>
      <c r="B513" s="224"/>
      <c r="C513" s="225"/>
      <c r="D513" s="226" t="s">
        <v>140</v>
      </c>
      <c r="E513" s="227" t="s">
        <v>19</v>
      </c>
      <c r="F513" s="228" t="s">
        <v>1148</v>
      </c>
      <c r="G513" s="225"/>
      <c r="H513" s="227" t="s">
        <v>19</v>
      </c>
      <c r="I513" s="229"/>
      <c r="J513" s="225"/>
      <c r="K513" s="225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140</v>
      </c>
      <c r="AU513" s="234" t="s">
        <v>83</v>
      </c>
      <c r="AV513" s="13" t="s">
        <v>80</v>
      </c>
      <c r="AW513" s="13" t="s">
        <v>33</v>
      </c>
      <c r="AX513" s="13" t="s">
        <v>72</v>
      </c>
      <c r="AY513" s="234" t="s">
        <v>129</v>
      </c>
    </row>
    <row r="514" s="13" customFormat="1">
      <c r="A514" s="13"/>
      <c r="B514" s="224"/>
      <c r="C514" s="225"/>
      <c r="D514" s="226" t="s">
        <v>140</v>
      </c>
      <c r="E514" s="227" t="s">
        <v>19</v>
      </c>
      <c r="F514" s="228" t="s">
        <v>1149</v>
      </c>
      <c r="G514" s="225"/>
      <c r="H514" s="227" t="s">
        <v>19</v>
      </c>
      <c r="I514" s="229"/>
      <c r="J514" s="225"/>
      <c r="K514" s="225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140</v>
      </c>
      <c r="AU514" s="234" t="s">
        <v>83</v>
      </c>
      <c r="AV514" s="13" t="s">
        <v>80</v>
      </c>
      <c r="AW514" s="13" t="s">
        <v>33</v>
      </c>
      <c r="AX514" s="13" t="s">
        <v>72</v>
      </c>
      <c r="AY514" s="234" t="s">
        <v>129</v>
      </c>
    </row>
    <row r="515" s="13" customFormat="1">
      <c r="A515" s="13"/>
      <c r="B515" s="224"/>
      <c r="C515" s="225"/>
      <c r="D515" s="226" t="s">
        <v>140</v>
      </c>
      <c r="E515" s="227" t="s">
        <v>19</v>
      </c>
      <c r="F515" s="228" t="s">
        <v>1150</v>
      </c>
      <c r="G515" s="225"/>
      <c r="H515" s="227" t="s">
        <v>19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140</v>
      </c>
      <c r="AU515" s="234" t="s">
        <v>83</v>
      </c>
      <c r="AV515" s="13" t="s">
        <v>80</v>
      </c>
      <c r="AW515" s="13" t="s">
        <v>33</v>
      </c>
      <c r="AX515" s="13" t="s">
        <v>72</v>
      </c>
      <c r="AY515" s="234" t="s">
        <v>129</v>
      </c>
    </row>
    <row r="516" s="13" customFormat="1">
      <c r="A516" s="13"/>
      <c r="B516" s="224"/>
      <c r="C516" s="225"/>
      <c r="D516" s="226" t="s">
        <v>140</v>
      </c>
      <c r="E516" s="227" t="s">
        <v>19</v>
      </c>
      <c r="F516" s="228" t="s">
        <v>1151</v>
      </c>
      <c r="G516" s="225"/>
      <c r="H516" s="227" t="s">
        <v>19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140</v>
      </c>
      <c r="AU516" s="234" t="s">
        <v>83</v>
      </c>
      <c r="AV516" s="13" t="s">
        <v>80</v>
      </c>
      <c r="AW516" s="13" t="s">
        <v>33</v>
      </c>
      <c r="AX516" s="13" t="s">
        <v>72</v>
      </c>
      <c r="AY516" s="234" t="s">
        <v>129</v>
      </c>
    </row>
    <row r="517" s="13" customFormat="1">
      <c r="A517" s="13"/>
      <c r="B517" s="224"/>
      <c r="C517" s="225"/>
      <c r="D517" s="226" t="s">
        <v>140</v>
      </c>
      <c r="E517" s="227" t="s">
        <v>19</v>
      </c>
      <c r="F517" s="228" t="s">
        <v>1152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140</v>
      </c>
      <c r="AU517" s="234" t="s">
        <v>83</v>
      </c>
      <c r="AV517" s="13" t="s">
        <v>80</v>
      </c>
      <c r="AW517" s="13" t="s">
        <v>33</v>
      </c>
      <c r="AX517" s="13" t="s">
        <v>72</v>
      </c>
      <c r="AY517" s="234" t="s">
        <v>129</v>
      </c>
    </row>
    <row r="518" s="13" customFormat="1">
      <c r="A518" s="13"/>
      <c r="B518" s="224"/>
      <c r="C518" s="225"/>
      <c r="D518" s="226" t="s">
        <v>140</v>
      </c>
      <c r="E518" s="227" t="s">
        <v>19</v>
      </c>
      <c r="F518" s="228" t="s">
        <v>1153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140</v>
      </c>
      <c r="AU518" s="234" t="s">
        <v>83</v>
      </c>
      <c r="AV518" s="13" t="s">
        <v>80</v>
      </c>
      <c r="AW518" s="13" t="s">
        <v>33</v>
      </c>
      <c r="AX518" s="13" t="s">
        <v>72</v>
      </c>
      <c r="AY518" s="234" t="s">
        <v>129</v>
      </c>
    </row>
    <row r="519" s="13" customFormat="1">
      <c r="A519" s="13"/>
      <c r="B519" s="224"/>
      <c r="C519" s="225"/>
      <c r="D519" s="226" t="s">
        <v>140</v>
      </c>
      <c r="E519" s="227" t="s">
        <v>19</v>
      </c>
      <c r="F519" s="228" t="s">
        <v>1154</v>
      </c>
      <c r="G519" s="225"/>
      <c r="H519" s="227" t="s">
        <v>19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140</v>
      </c>
      <c r="AU519" s="234" t="s">
        <v>83</v>
      </c>
      <c r="AV519" s="13" t="s">
        <v>80</v>
      </c>
      <c r="AW519" s="13" t="s">
        <v>33</v>
      </c>
      <c r="AX519" s="13" t="s">
        <v>72</v>
      </c>
      <c r="AY519" s="234" t="s">
        <v>129</v>
      </c>
    </row>
    <row r="520" s="13" customFormat="1">
      <c r="A520" s="13"/>
      <c r="B520" s="224"/>
      <c r="C520" s="225"/>
      <c r="D520" s="226" t="s">
        <v>140</v>
      </c>
      <c r="E520" s="227" t="s">
        <v>19</v>
      </c>
      <c r="F520" s="228" t="s">
        <v>1155</v>
      </c>
      <c r="G520" s="225"/>
      <c r="H520" s="227" t="s">
        <v>19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140</v>
      </c>
      <c r="AU520" s="234" t="s">
        <v>83</v>
      </c>
      <c r="AV520" s="13" t="s">
        <v>80</v>
      </c>
      <c r="AW520" s="13" t="s">
        <v>33</v>
      </c>
      <c r="AX520" s="13" t="s">
        <v>72</v>
      </c>
      <c r="AY520" s="234" t="s">
        <v>129</v>
      </c>
    </row>
    <row r="521" s="13" customFormat="1">
      <c r="A521" s="13"/>
      <c r="B521" s="224"/>
      <c r="C521" s="225"/>
      <c r="D521" s="226" t="s">
        <v>140</v>
      </c>
      <c r="E521" s="227" t="s">
        <v>19</v>
      </c>
      <c r="F521" s="228" t="s">
        <v>1156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140</v>
      </c>
      <c r="AU521" s="234" t="s">
        <v>83</v>
      </c>
      <c r="AV521" s="13" t="s">
        <v>80</v>
      </c>
      <c r="AW521" s="13" t="s">
        <v>33</v>
      </c>
      <c r="AX521" s="13" t="s">
        <v>72</v>
      </c>
      <c r="AY521" s="234" t="s">
        <v>129</v>
      </c>
    </row>
    <row r="522" s="13" customFormat="1">
      <c r="A522" s="13"/>
      <c r="B522" s="224"/>
      <c r="C522" s="225"/>
      <c r="D522" s="226" t="s">
        <v>140</v>
      </c>
      <c r="E522" s="227" t="s">
        <v>19</v>
      </c>
      <c r="F522" s="228" t="s">
        <v>1157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140</v>
      </c>
      <c r="AU522" s="234" t="s">
        <v>83</v>
      </c>
      <c r="AV522" s="13" t="s">
        <v>80</v>
      </c>
      <c r="AW522" s="13" t="s">
        <v>33</v>
      </c>
      <c r="AX522" s="13" t="s">
        <v>72</v>
      </c>
      <c r="AY522" s="234" t="s">
        <v>129</v>
      </c>
    </row>
    <row r="523" s="13" customFormat="1">
      <c r="A523" s="13"/>
      <c r="B523" s="224"/>
      <c r="C523" s="225"/>
      <c r="D523" s="226" t="s">
        <v>140</v>
      </c>
      <c r="E523" s="227" t="s">
        <v>19</v>
      </c>
      <c r="F523" s="228" t="s">
        <v>1158</v>
      </c>
      <c r="G523" s="225"/>
      <c r="H523" s="227" t="s">
        <v>19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140</v>
      </c>
      <c r="AU523" s="234" t="s">
        <v>83</v>
      </c>
      <c r="AV523" s="13" t="s">
        <v>80</v>
      </c>
      <c r="AW523" s="13" t="s">
        <v>33</v>
      </c>
      <c r="AX523" s="13" t="s">
        <v>72</v>
      </c>
      <c r="AY523" s="234" t="s">
        <v>129</v>
      </c>
    </row>
    <row r="524" s="13" customFormat="1">
      <c r="A524" s="13"/>
      <c r="B524" s="224"/>
      <c r="C524" s="225"/>
      <c r="D524" s="226" t="s">
        <v>140</v>
      </c>
      <c r="E524" s="227" t="s">
        <v>19</v>
      </c>
      <c r="F524" s="228" t="s">
        <v>1159</v>
      </c>
      <c r="G524" s="225"/>
      <c r="H524" s="227" t="s">
        <v>19</v>
      </c>
      <c r="I524" s="229"/>
      <c r="J524" s="225"/>
      <c r="K524" s="225"/>
      <c r="L524" s="230"/>
      <c r="M524" s="231"/>
      <c r="N524" s="232"/>
      <c r="O524" s="232"/>
      <c r="P524" s="232"/>
      <c r="Q524" s="232"/>
      <c r="R524" s="232"/>
      <c r="S524" s="232"/>
      <c r="T524" s="23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4" t="s">
        <v>140</v>
      </c>
      <c r="AU524" s="234" t="s">
        <v>83</v>
      </c>
      <c r="AV524" s="13" t="s">
        <v>80</v>
      </c>
      <c r="AW524" s="13" t="s">
        <v>33</v>
      </c>
      <c r="AX524" s="13" t="s">
        <v>72</v>
      </c>
      <c r="AY524" s="234" t="s">
        <v>129</v>
      </c>
    </row>
    <row r="525" s="13" customFormat="1">
      <c r="A525" s="13"/>
      <c r="B525" s="224"/>
      <c r="C525" s="225"/>
      <c r="D525" s="226" t="s">
        <v>140</v>
      </c>
      <c r="E525" s="227" t="s">
        <v>19</v>
      </c>
      <c r="F525" s="228" t="s">
        <v>1160</v>
      </c>
      <c r="G525" s="225"/>
      <c r="H525" s="227" t="s">
        <v>19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140</v>
      </c>
      <c r="AU525" s="234" t="s">
        <v>83</v>
      </c>
      <c r="AV525" s="13" t="s">
        <v>80</v>
      </c>
      <c r="AW525" s="13" t="s">
        <v>33</v>
      </c>
      <c r="AX525" s="13" t="s">
        <v>72</v>
      </c>
      <c r="AY525" s="234" t="s">
        <v>129</v>
      </c>
    </row>
    <row r="526" s="13" customFormat="1">
      <c r="A526" s="13"/>
      <c r="B526" s="224"/>
      <c r="C526" s="225"/>
      <c r="D526" s="226" t="s">
        <v>140</v>
      </c>
      <c r="E526" s="227" t="s">
        <v>19</v>
      </c>
      <c r="F526" s="228" t="s">
        <v>1161</v>
      </c>
      <c r="G526" s="225"/>
      <c r="H526" s="227" t="s">
        <v>19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140</v>
      </c>
      <c r="AU526" s="234" t="s">
        <v>83</v>
      </c>
      <c r="AV526" s="13" t="s">
        <v>80</v>
      </c>
      <c r="AW526" s="13" t="s">
        <v>33</v>
      </c>
      <c r="AX526" s="13" t="s">
        <v>72</v>
      </c>
      <c r="AY526" s="234" t="s">
        <v>129</v>
      </c>
    </row>
    <row r="527" s="2" customFormat="1" ht="16.5" customHeight="1">
      <c r="A527" s="40"/>
      <c r="B527" s="41"/>
      <c r="C527" s="257" t="s">
        <v>604</v>
      </c>
      <c r="D527" s="257" t="s">
        <v>244</v>
      </c>
      <c r="E527" s="258" t="s">
        <v>425</v>
      </c>
      <c r="F527" s="259" t="s">
        <v>426</v>
      </c>
      <c r="G527" s="260" t="s">
        <v>323</v>
      </c>
      <c r="H527" s="261">
        <v>15</v>
      </c>
      <c r="I527" s="262"/>
      <c r="J527" s="263">
        <f>ROUND(I527*H527,2)</f>
        <v>0</v>
      </c>
      <c r="K527" s="259" t="s">
        <v>135</v>
      </c>
      <c r="L527" s="264"/>
      <c r="M527" s="265" t="s">
        <v>19</v>
      </c>
      <c r="N527" s="266" t="s">
        <v>43</v>
      </c>
      <c r="O527" s="86"/>
      <c r="P527" s="215">
        <f>O527*H527</f>
        <v>0</v>
      </c>
      <c r="Q527" s="215">
        <v>0.108</v>
      </c>
      <c r="R527" s="215">
        <f>Q527*H527</f>
        <v>1.6199999999999999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188</v>
      </c>
      <c r="AT527" s="217" t="s">
        <v>244</v>
      </c>
      <c r="AU527" s="217" t="s">
        <v>83</v>
      </c>
      <c r="AY527" s="19" t="s">
        <v>129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80</v>
      </c>
      <c r="BK527" s="218">
        <f>ROUND(I527*H527,2)</f>
        <v>0</v>
      </c>
      <c r="BL527" s="19" t="s">
        <v>136</v>
      </c>
      <c r="BM527" s="217" t="s">
        <v>1162</v>
      </c>
    </row>
    <row r="528" s="2" customFormat="1" ht="16.5" customHeight="1">
      <c r="A528" s="40"/>
      <c r="B528" s="41"/>
      <c r="C528" s="206" t="s">
        <v>614</v>
      </c>
      <c r="D528" s="206" t="s">
        <v>131</v>
      </c>
      <c r="E528" s="207" t="s">
        <v>440</v>
      </c>
      <c r="F528" s="208" t="s">
        <v>441</v>
      </c>
      <c r="G528" s="209" t="s">
        <v>323</v>
      </c>
      <c r="H528" s="210">
        <v>15</v>
      </c>
      <c r="I528" s="211"/>
      <c r="J528" s="212">
        <f>ROUND(I528*H528,2)</f>
        <v>0</v>
      </c>
      <c r="K528" s="208" t="s">
        <v>135</v>
      </c>
      <c r="L528" s="46"/>
      <c r="M528" s="213" t="s">
        <v>19</v>
      </c>
      <c r="N528" s="214" t="s">
        <v>43</v>
      </c>
      <c r="O528" s="86"/>
      <c r="P528" s="215">
        <f>O528*H528</f>
        <v>0</v>
      </c>
      <c r="Q528" s="215">
        <v>0.02972</v>
      </c>
      <c r="R528" s="215">
        <f>Q528*H528</f>
        <v>0.44579999999999997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136</v>
      </c>
      <c r="AT528" s="217" t="s">
        <v>131</v>
      </c>
      <c r="AU528" s="217" t="s">
        <v>83</v>
      </c>
      <c r="AY528" s="19" t="s">
        <v>129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80</v>
      </c>
      <c r="BK528" s="218">
        <f>ROUND(I528*H528,2)</f>
        <v>0</v>
      </c>
      <c r="BL528" s="19" t="s">
        <v>136</v>
      </c>
      <c r="BM528" s="217" t="s">
        <v>1163</v>
      </c>
    </row>
    <row r="529" s="2" customFormat="1">
      <c r="A529" s="40"/>
      <c r="B529" s="41"/>
      <c r="C529" s="42"/>
      <c r="D529" s="219" t="s">
        <v>138</v>
      </c>
      <c r="E529" s="42"/>
      <c r="F529" s="220" t="s">
        <v>443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138</v>
      </c>
      <c r="AU529" s="19" t="s">
        <v>83</v>
      </c>
    </row>
    <row r="530" s="14" customFormat="1">
      <c r="A530" s="14"/>
      <c r="B530" s="235"/>
      <c r="C530" s="236"/>
      <c r="D530" s="226" t="s">
        <v>140</v>
      </c>
      <c r="E530" s="237" t="s">
        <v>19</v>
      </c>
      <c r="F530" s="238" t="s">
        <v>1146</v>
      </c>
      <c r="G530" s="236"/>
      <c r="H530" s="239">
        <v>15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5" t="s">
        <v>140</v>
      </c>
      <c r="AU530" s="245" t="s">
        <v>83</v>
      </c>
      <c r="AV530" s="14" t="s">
        <v>83</v>
      </c>
      <c r="AW530" s="14" t="s">
        <v>33</v>
      </c>
      <c r="AX530" s="14" t="s">
        <v>80</v>
      </c>
      <c r="AY530" s="245" t="s">
        <v>129</v>
      </c>
    </row>
    <row r="531" s="13" customFormat="1">
      <c r="A531" s="13"/>
      <c r="B531" s="224"/>
      <c r="C531" s="225"/>
      <c r="D531" s="226" t="s">
        <v>140</v>
      </c>
      <c r="E531" s="227" t="s">
        <v>19</v>
      </c>
      <c r="F531" s="228" t="s">
        <v>1147</v>
      </c>
      <c r="G531" s="225"/>
      <c r="H531" s="227" t="s">
        <v>19</v>
      </c>
      <c r="I531" s="229"/>
      <c r="J531" s="225"/>
      <c r="K531" s="225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140</v>
      </c>
      <c r="AU531" s="234" t="s">
        <v>83</v>
      </c>
      <c r="AV531" s="13" t="s">
        <v>80</v>
      </c>
      <c r="AW531" s="13" t="s">
        <v>33</v>
      </c>
      <c r="AX531" s="13" t="s">
        <v>72</v>
      </c>
      <c r="AY531" s="234" t="s">
        <v>129</v>
      </c>
    </row>
    <row r="532" s="13" customFormat="1">
      <c r="A532" s="13"/>
      <c r="B532" s="224"/>
      <c r="C532" s="225"/>
      <c r="D532" s="226" t="s">
        <v>140</v>
      </c>
      <c r="E532" s="227" t="s">
        <v>19</v>
      </c>
      <c r="F532" s="228" t="s">
        <v>1148</v>
      </c>
      <c r="G532" s="225"/>
      <c r="H532" s="227" t="s">
        <v>19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140</v>
      </c>
      <c r="AU532" s="234" t="s">
        <v>83</v>
      </c>
      <c r="AV532" s="13" t="s">
        <v>80</v>
      </c>
      <c r="AW532" s="13" t="s">
        <v>33</v>
      </c>
      <c r="AX532" s="13" t="s">
        <v>72</v>
      </c>
      <c r="AY532" s="234" t="s">
        <v>129</v>
      </c>
    </row>
    <row r="533" s="13" customFormat="1">
      <c r="A533" s="13"/>
      <c r="B533" s="224"/>
      <c r="C533" s="225"/>
      <c r="D533" s="226" t="s">
        <v>140</v>
      </c>
      <c r="E533" s="227" t="s">
        <v>19</v>
      </c>
      <c r="F533" s="228" t="s">
        <v>1149</v>
      </c>
      <c r="G533" s="225"/>
      <c r="H533" s="227" t="s">
        <v>19</v>
      </c>
      <c r="I533" s="229"/>
      <c r="J533" s="225"/>
      <c r="K533" s="225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140</v>
      </c>
      <c r="AU533" s="234" t="s">
        <v>83</v>
      </c>
      <c r="AV533" s="13" t="s">
        <v>80</v>
      </c>
      <c r="AW533" s="13" t="s">
        <v>33</v>
      </c>
      <c r="AX533" s="13" t="s">
        <v>72</v>
      </c>
      <c r="AY533" s="234" t="s">
        <v>129</v>
      </c>
    </row>
    <row r="534" s="13" customFormat="1">
      <c r="A534" s="13"/>
      <c r="B534" s="224"/>
      <c r="C534" s="225"/>
      <c r="D534" s="226" t="s">
        <v>140</v>
      </c>
      <c r="E534" s="227" t="s">
        <v>19</v>
      </c>
      <c r="F534" s="228" t="s">
        <v>1150</v>
      </c>
      <c r="G534" s="225"/>
      <c r="H534" s="227" t="s">
        <v>19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140</v>
      </c>
      <c r="AU534" s="234" t="s">
        <v>83</v>
      </c>
      <c r="AV534" s="13" t="s">
        <v>80</v>
      </c>
      <c r="AW534" s="13" t="s">
        <v>33</v>
      </c>
      <c r="AX534" s="13" t="s">
        <v>72</v>
      </c>
      <c r="AY534" s="234" t="s">
        <v>129</v>
      </c>
    </row>
    <row r="535" s="13" customFormat="1">
      <c r="A535" s="13"/>
      <c r="B535" s="224"/>
      <c r="C535" s="225"/>
      <c r="D535" s="226" t="s">
        <v>140</v>
      </c>
      <c r="E535" s="227" t="s">
        <v>19</v>
      </c>
      <c r="F535" s="228" t="s">
        <v>1151</v>
      </c>
      <c r="G535" s="225"/>
      <c r="H535" s="227" t="s">
        <v>19</v>
      </c>
      <c r="I535" s="229"/>
      <c r="J535" s="225"/>
      <c r="K535" s="225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140</v>
      </c>
      <c r="AU535" s="234" t="s">
        <v>83</v>
      </c>
      <c r="AV535" s="13" t="s">
        <v>80</v>
      </c>
      <c r="AW535" s="13" t="s">
        <v>33</v>
      </c>
      <c r="AX535" s="13" t="s">
        <v>72</v>
      </c>
      <c r="AY535" s="234" t="s">
        <v>129</v>
      </c>
    </row>
    <row r="536" s="13" customFormat="1">
      <c r="A536" s="13"/>
      <c r="B536" s="224"/>
      <c r="C536" s="225"/>
      <c r="D536" s="226" t="s">
        <v>140</v>
      </c>
      <c r="E536" s="227" t="s">
        <v>19</v>
      </c>
      <c r="F536" s="228" t="s">
        <v>1152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140</v>
      </c>
      <c r="AU536" s="234" t="s">
        <v>83</v>
      </c>
      <c r="AV536" s="13" t="s">
        <v>80</v>
      </c>
      <c r="AW536" s="13" t="s">
        <v>33</v>
      </c>
      <c r="AX536" s="13" t="s">
        <v>72</v>
      </c>
      <c r="AY536" s="234" t="s">
        <v>129</v>
      </c>
    </row>
    <row r="537" s="13" customFormat="1">
      <c r="A537" s="13"/>
      <c r="B537" s="224"/>
      <c r="C537" s="225"/>
      <c r="D537" s="226" t="s">
        <v>140</v>
      </c>
      <c r="E537" s="227" t="s">
        <v>19</v>
      </c>
      <c r="F537" s="228" t="s">
        <v>1153</v>
      </c>
      <c r="G537" s="225"/>
      <c r="H537" s="227" t="s">
        <v>19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140</v>
      </c>
      <c r="AU537" s="234" t="s">
        <v>83</v>
      </c>
      <c r="AV537" s="13" t="s">
        <v>80</v>
      </c>
      <c r="AW537" s="13" t="s">
        <v>33</v>
      </c>
      <c r="AX537" s="13" t="s">
        <v>72</v>
      </c>
      <c r="AY537" s="234" t="s">
        <v>129</v>
      </c>
    </row>
    <row r="538" s="13" customFormat="1">
      <c r="A538" s="13"/>
      <c r="B538" s="224"/>
      <c r="C538" s="225"/>
      <c r="D538" s="226" t="s">
        <v>140</v>
      </c>
      <c r="E538" s="227" t="s">
        <v>19</v>
      </c>
      <c r="F538" s="228" t="s">
        <v>1154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140</v>
      </c>
      <c r="AU538" s="234" t="s">
        <v>83</v>
      </c>
      <c r="AV538" s="13" t="s">
        <v>80</v>
      </c>
      <c r="AW538" s="13" t="s">
        <v>33</v>
      </c>
      <c r="AX538" s="13" t="s">
        <v>72</v>
      </c>
      <c r="AY538" s="234" t="s">
        <v>129</v>
      </c>
    </row>
    <row r="539" s="13" customFormat="1">
      <c r="A539" s="13"/>
      <c r="B539" s="224"/>
      <c r="C539" s="225"/>
      <c r="D539" s="226" t="s">
        <v>140</v>
      </c>
      <c r="E539" s="227" t="s">
        <v>19</v>
      </c>
      <c r="F539" s="228" t="s">
        <v>1155</v>
      </c>
      <c r="G539" s="225"/>
      <c r="H539" s="227" t="s">
        <v>19</v>
      </c>
      <c r="I539" s="229"/>
      <c r="J539" s="225"/>
      <c r="K539" s="225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140</v>
      </c>
      <c r="AU539" s="234" t="s">
        <v>83</v>
      </c>
      <c r="AV539" s="13" t="s">
        <v>80</v>
      </c>
      <c r="AW539" s="13" t="s">
        <v>33</v>
      </c>
      <c r="AX539" s="13" t="s">
        <v>72</v>
      </c>
      <c r="AY539" s="234" t="s">
        <v>129</v>
      </c>
    </row>
    <row r="540" s="13" customFormat="1">
      <c r="A540" s="13"/>
      <c r="B540" s="224"/>
      <c r="C540" s="225"/>
      <c r="D540" s="226" t="s">
        <v>140</v>
      </c>
      <c r="E540" s="227" t="s">
        <v>19</v>
      </c>
      <c r="F540" s="228" t="s">
        <v>1156</v>
      </c>
      <c r="G540" s="225"/>
      <c r="H540" s="227" t="s">
        <v>19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140</v>
      </c>
      <c r="AU540" s="234" t="s">
        <v>83</v>
      </c>
      <c r="AV540" s="13" t="s">
        <v>80</v>
      </c>
      <c r="AW540" s="13" t="s">
        <v>33</v>
      </c>
      <c r="AX540" s="13" t="s">
        <v>72</v>
      </c>
      <c r="AY540" s="234" t="s">
        <v>129</v>
      </c>
    </row>
    <row r="541" s="13" customFormat="1">
      <c r="A541" s="13"/>
      <c r="B541" s="224"/>
      <c r="C541" s="225"/>
      <c r="D541" s="226" t="s">
        <v>140</v>
      </c>
      <c r="E541" s="227" t="s">
        <v>19</v>
      </c>
      <c r="F541" s="228" t="s">
        <v>1157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140</v>
      </c>
      <c r="AU541" s="234" t="s">
        <v>83</v>
      </c>
      <c r="AV541" s="13" t="s">
        <v>80</v>
      </c>
      <c r="AW541" s="13" t="s">
        <v>33</v>
      </c>
      <c r="AX541" s="13" t="s">
        <v>72</v>
      </c>
      <c r="AY541" s="234" t="s">
        <v>129</v>
      </c>
    </row>
    <row r="542" s="13" customFormat="1">
      <c r="A542" s="13"/>
      <c r="B542" s="224"/>
      <c r="C542" s="225"/>
      <c r="D542" s="226" t="s">
        <v>140</v>
      </c>
      <c r="E542" s="227" t="s">
        <v>19</v>
      </c>
      <c r="F542" s="228" t="s">
        <v>1158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140</v>
      </c>
      <c r="AU542" s="234" t="s">
        <v>83</v>
      </c>
      <c r="AV542" s="13" t="s">
        <v>80</v>
      </c>
      <c r="AW542" s="13" t="s">
        <v>33</v>
      </c>
      <c r="AX542" s="13" t="s">
        <v>72</v>
      </c>
      <c r="AY542" s="234" t="s">
        <v>129</v>
      </c>
    </row>
    <row r="543" s="13" customFormat="1">
      <c r="A543" s="13"/>
      <c r="B543" s="224"/>
      <c r="C543" s="225"/>
      <c r="D543" s="226" t="s">
        <v>140</v>
      </c>
      <c r="E543" s="227" t="s">
        <v>19</v>
      </c>
      <c r="F543" s="228" t="s">
        <v>1159</v>
      </c>
      <c r="G543" s="225"/>
      <c r="H543" s="227" t="s">
        <v>19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140</v>
      </c>
      <c r="AU543" s="234" t="s">
        <v>83</v>
      </c>
      <c r="AV543" s="13" t="s">
        <v>80</v>
      </c>
      <c r="AW543" s="13" t="s">
        <v>33</v>
      </c>
      <c r="AX543" s="13" t="s">
        <v>72</v>
      </c>
      <c r="AY543" s="234" t="s">
        <v>129</v>
      </c>
    </row>
    <row r="544" s="13" customFormat="1">
      <c r="A544" s="13"/>
      <c r="B544" s="224"/>
      <c r="C544" s="225"/>
      <c r="D544" s="226" t="s">
        <v>140</v>
      </c>
      <c r="E544" s="227" t="s">
        <v>19</v>
      </c>
      <c r="F544" s="228" t="s">
        <v>1160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140</v>
      </c>
      <c r="AU544" s="234" t="s">
        <v>83</v>
      </c>
      <c r="AV544" s="13" t="s">
        <v>80</v>
      </c>
      <c r="AW544" s="13" t="s">
        <v>33</v>
      </c>
      <c r="AX544" s="13" t="s">
        <v>72</v>
      </c>
      <c r="AY544" s="234" t="s">
        <v>129</v>
      </c>
    </row>
    <row r="545" s="13" customFormat="1">
      <c r="A545" s="13"/>
      <c r="B545" s="224"/>
      <c r="C545" s="225"/>
      <c r="D545" s="226" t="s">
        <v>140</v>
      </c>
      <c r="E545" s="227" t="s">
        <v>19</v>
      </c>
      <c r="F545" s="228" t="s">
        <v>1161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140</v>
      </c>
      <c r="AU545" s="234" t="s">
        <v>83</v>
      </c>
      <c r="AV545" s="13" t="s">
        <v>80</v>
      </c>
      <c r="AW545" s="13" t="s">
        <v>33</v>
      </c>
      <c r="AX545" s="13" t="s">
        <v>72</v>
      </c>
      <c r="AY545" s="234" t="s">
        <v>129</v>
      </c>
    </row>
    <row r="546" s="2" customFormat="1" ht="16.5" customHeight="1">
      <c r="A546" s="40"/>
      <c r="B546" s="41"/>
      <c r="C546" s="257" t="s">
        <v>619</v>
      </c>
      <c r="D546" s="257" t="s">
        <v>244</v>
      </c>
      <c r="E546" s="258" t="s">
        <v>446</v>
      </c>
      <c r="F546" s="259" t="s">
        <v>447</v>
      </c>
      <c r="G546" s="260" t="s">
        <v>323</v>
      </c>
      <c r="H546" s="261">
        <v>15</v>
      </c>
      <c r="I546" s="262"/>
      <c r="J546" s="263">
        <f>ROUND(I546*H546,2)</f>
        <v>0</v>
      </c>
      <c r="K546" s="259" t="s">
        <v>135</v>
      </c>
      <c r="L546" s="264"/>
      <c r="M546" s="265" t="s">
        <v>19</v>
      </c>
      <c r="N546" s="266" t="s">
        <v>43</v>
      </c>
      <c r="O546" s="86"/>
      <c r="P546" s="215">
        <f>O546*H546</f>
        <v>0</v>
      </c>
      <c r="Q546" s="215">
        <v>0.058000000000000003</v>
      </c>
      <c r="R546" s="215">
        <f>Q546*H546</f>
        <v>0.87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188</v>
      </c>
      <c r="AT546" s="217" t="s">
        <v>244</v>
      </c>
      <c r="AU546" s="217" t="s">
        <v>83</v>
      </c>
      <c r="AY546" s="19" t="s">
        <v>129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80</v>
      </c>
      <c r="BK546" s="218">
        <f>ROUND(I546*H546,2)</f>
        <v>0</v>
      </c>
      <c r="BL546" s="19" t="s">
        <v>136</v>
      </c>
      <c r="BM546" s="217" t="s">
        <v>1164</v>
      </c>
    </row>
    <row r="547" s="2" customFormat="1" ht="16.5" customHeight="1">
      <c r="A547" s="40"/>
      <c r="B547" s="41"/>
      <c r="C547" s="206" t="s">
        <v>626</v>
      </c>
      <c r="D547" s="206" t="s">
        <v>131</v>
      </c>
      <c r="E547" s="207" t="s">
        <v>450</v>
      </c>
      <c r="F547" s="208" t="s">
        <v>451</v>
      </c>
      <c r="G547" s="209" t="s">
        <v>323</v>
      </c>
      <c r="H547" s="210">
        <v>15</v>
      </c>
      <c r="I547" s="211"/>
      <c r="J547" s="212">
        <f>ROUND(I547*H547,2)</f>
        <v>0</v>
      </c>
      <c r="K547" s="208" t="s">
        <v>135</v>
      </c>
      <c r="L547" s="46"/>
      <c r="M547" s="213" t="s">
        <v>19</v>
      </c>
      <c r="N547" s="214" t="s">
        <v>43</v>
      </c>
      <c r="O547" s="86"/>
      <c r="P547" s="215">
        <f>O547*H547</f>
        <v>0</v>
      </c>
      <c r="Q547" s="215">
        <v>0.02972</v>
      </c>
      <c r="R547" s="215">
        <f>Q547*H547</f>
        <v>0.44579999999999997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136</v>
      </c>
      <c r="AT547" s="217" t="s">
        <v>131</v>
      </c>
      <c r="AU547" s="217" t="s">
        <v>83</v>
      </c>
      <c r="AY547" s="19" t="s">
        <v>129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80</v>
      </c>
      <c r="BK547" s="218">
        <f>ROUND(I547*H547,2)</f>
        <v>0</v>
      </c>
      <c r="BL547" s="19" t="s">
        <v>136</v>
      </c>
      <c r="BM547" s="217" t="s">
        <v>1165</v>
      </c>
    </row>
    <row r="548" s="2" customFormat="1">
      <c r="A548" s="40"/>
      <c r="B548" s="41"/>
      <c r="C548" s="42"/>
      <c r="D548" s="219" t="s">
        <v>138</v>
      </c>
      <c r="E548" s="42"/>
      <c r="F548" s="220" t="s">
        <v>453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138</v>
      </c>
      <c r="AU548" s="19" t="s">
        <v>83</v>
      </c>
    </row>
    <row r="549" s="14" customFormat="1">
      <c r="A549" s="14"/>
      <c r="B549" s="235"/>
      <c r="C549" s="236"/>
      <c r="D549" s="226" t="s">
        <v>140</v>
      </c>
      <c r="E549" s="237" t="s">
        <v>19</v>
      </c>
      <c r="F549" s="238" t="s">
        <v>1146</v>
      </c>
      <c r="G549" s="236"/>
      <c r="H549" s="239">
        <v>15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140</v>
      </c>
      <c r="AU549" s="245" t="s">
        <v>83</v>
      </c>
      <c r="AV549" s="14" t="s">
        <v>83</v>
      </c>
      <c r="AW549" s="14" t="s">
        <v>33</v>
      </c>
      <c r="AX549" s="14" t="s">
        <v>80</v>
      </c>
      <c r="AY549" s="245" t="s">
        <v>129</v>
      </c>
    </row>
    <row r="550" s="13" customFormat="1">
      <c r="A550" s="13"/>
      <c r="B550" s="224"/>
      <c r="C550" s="225"/>
      <c r="D550" s="226" t="s">
        <v>140</v>
      </c>
      <c r="E550" s="227" t="s">
        <v>19</v>
      </c>
      <c r="F550" s="228" t="s">
        <v>1147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140</v>
      </c>
      <c r="AU550" s="234" t="s">
        <v>83</v>
      </c>
      <c r="AV550" s="13" t="s">
        <v>80</v>
      </c>
      <c r="AW550" s="13" t="s">
        <v>33</v>
      </c>
      <c r="AX550" s="13" t="s">
        <v>72</v>
      </c>
      <c r="AY550" s="234" t="s">
        <v>129</v>
      </c>
    </row>
    <row r="551" s="13" customFormat="1">
      <c r="A551" s="13"/>
      <c r="B551" s="224"/>
      <c r="C551" s="225"/>
      <c r="D551" s="226" t="s">
        <v>140</v>
      </c>
      <c r="E551" s="227" t="s">
        <v>19</v>
      </c>
      <c r="F551" s="228" t="s">
        <v>1148</v>
      </c>
      <c r="G551" s="225"/>
      <c r="H551" s="227" t="s">
        <v>19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140</v>
      </c>
      <c r="AU551" s="234" t="s">
        <v>83</v>
      </c>
      <c r="AV551" s="13" t="s">
        <v>80</v>
      </c>
      <c r="AW551" s="13" t="s">
        <v>33</v>
      </c>
      <c r="AX551" s="13" t="s">
        <v>72</v>
      </c>
      <c r="AY551" s="234" t="s">
        <v>129</v>
      </c>
    </row>
    <row r="552" s="13" customFormat="1">
      <c r="A552" s="13"/>
      <c r="B552" s="224"/>
      <c r="C552" s="225"/>
      <c r="D552" s="226" t="s">
        <v>140</v>
      </c>
      <c r="E552" s="227" t="s">
        <v>19</v>
      </c>
      <c r="F552" s="228" t="s">
        <v>1149</v>
      </c>
      <c r="G552" s="225"/>
      <c r="H552" s="227" t="s">
        <v>19</v>
      </c>
      <c r="I552" s="229"/>
      <c r="J552" s="225"/>
      <c r="K552" s="225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140</v>
      </c>
      <c r="AU552" s="234" t="s">
        <v>83</v>
      </c>
      <c r="AV552" s="13" t="s">
        <v>80</v>
      </c>
      <c r="AW552" s="13" t="s">
        <v>33</v>
      </c>
      <c r="AX552" s="13" t="s">
        <v>72</v>
      </c>
      <c r="AY552" s="234" t="s">
        <v>129</v>
      </c>
    </row>
    <row r="553" s="13" customFormat="1">
      <c r="A553" s="13"/>
      <c r="B553" s="224"/>
      <c r="C553" s="225"/>
      <c r="D553" s="226" t="s">
        <v>140</v>
      </c>
      <c r="E553" s="227" t="s">
        <v>19</v>
      </c>
      <c r="F553" s="228" t="s">
        <v>1150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140</v>
      </c>
      <c r="AU553" s="234" t="s">
        <v>83</v>
      </c>
      <c r="AV553" s="13" t="s">
        <v>80</v>
      </c>
      <c r="AW553" s="13" t="s">
        <v>33</v>
      </c>
      <c r="AX553" s="13" t="s">
        <v>72</v>
      </c>
      <c r="AY553" s="234" t="s">
        <v>129</v>
      </c>
    </row>
    <row r="554" s="13" customFormat="1">
      <c r="A554" s="13"/>
      <c r="B554" s="224"/>
      <c r="C554" s="225"/>
      <c r="D554" s="226" t="s">
        <v>140</v>
      </c>
      <c r="E554" s="227" t="s">
        <v>19</v>
      </c>
      <c r="F554" s="228" t="s">
        <v>1151</v>
      </c>
      <c r="G554" s="225"/>
      <c r="H554" s="227" t="s">
        <v>19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140</v>
      </c>
      <c r="AU554" s="234" t="s">
        <v>83</v>
      </c>
      <c r="AV554" s="13" t="s">
        <v>80</v>
      </c>
      <c r="AW554" s="13" t="s">
        <v>33</v>
      </c>
      <c r="AX554" s="13" t="s">
        <v>72</v>
      </c>
      <c r="AY554" s="234" t="s">
        <v>129</v>
      </c>
    </row>
    <row r="555" s="13" customFormat="1">
      <c r="A555" s="13"/>
      <c r="B555" s="224"/>
      <c r="C555" s="225"/>
      <c r="D555" s="226" t="s">
        <v>140</v>
      </c>
      <c r="E555" s="227" t="s">
        <v>19</v>
      </c>
      <c r="F555" s="228" t="s">
        <v>1152</v>
      </c>
      <c r="G555" s="225"/>
      <c r="H555" s="227" t="s">
        <v>19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140</v>
      </c>
      <c r="AU555" s="234" t="s">
        <v>83</v>
      </c>
      <c r="AV555" s="13" t="s">
        <v>80</v>
      </c>
      <c r="AW555" s="13" t="s">
        <v>33</v>
      </c>
      <c r="AX555" s="13" t="s">
        <v>72</v>
      </c>
      <c r="AY555" s="234" t="s">
        <v>129</v>
      </c>
    </row>
    <row r="556" s="13" customFormat="1">
      <c r="A556" s="13"/>
      <c r="B556" s="224"/>
      <c r="C556" s="225"/>
      <c r="D556" s="226" t="s">
        <v>140</v>
      </c>
      <c r="E556" s="227" t="s">
        <v>19</v>
      </c>
      <c r="F556" s="228" t="s">
        <v>1153</v>
      </c>
      <c r="G556" s="225"/>
      <c r="H556" s="227" t="s">
        <v>19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4" t="s">
        <v>140</v>
      </c>
      <c r="AU556" s="234" t="s">
        <v>83</v>
      </c>
      <c r="AV556" s="13" t="s">
        <v>80</v>
      </c>
      <c r="AW556" s="13" t="s">
        <v>33</v>
      </c>
      <c r="AX556" s="13" t="s">
        <v>72</v>
      </c>
      <c r="AY556" s="234" t="s">
        <v>129</v>
      </c>
    </row>
    <row r="557" s="13" customFormat="1">
      <c r="A557" s="13"/>
      <c r="B557" s="224"/>
      <c r="C557" s="225"/>
      <c r="D557" s="226" t="s">
        <v>140</v>
      </c>
      <c r="E557" s="227" t="s">
        <v>19</v>
      </c>
      <c r="F557" s="228" t="s">
        <v>1154</v>
      </c>
      <c r="G557" s="225"/>
      <c r="H557" s="227" t="s">
        <v>19</v>
      </c>
      <c r="I557" s="229"/>
      <c r="J557" s="225"/>
      <c r="K557" s="225"/>
      <c r="L557" s="230"/>
      <c r="M557" s="231"/>
      <c r="N557" s="232"/>
      <c r="O557" s="232"/>
      <c r="P557" s="232"/>
      <c r="Q557" s="232"/>
      <c r="R557" s="232"/>
      <c r="S557" s="232"/>
      <c r="T557" s="23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4" t="s">
        <v>140</v>
      </c>
      <c r="AU557" s="234" t="s">
        <v>83</v>
      </c>
      <c r="AV557" s="13" t="s">
        <v>80</v>
      </c>
      <c r="AW557" s="13" t="s">
        <v>33</v>
      </c>
      <c r="AX557" s="13" t="s">
        <v>72</v>
      </c>
      <c r="AY557" s="234" t="s">
        <v>129</v>
      </c>
    </row>
    <row r="558" s="13" customFormat="1">
      <c r="A558" s="13"/>
      <c r="B558" s="224"/>
      <c r="C558" s="225"/>
      <c r="D558" s="226" t="s">
        <v>140</v>
      </c>
      <c r="E558" s="227" t="s">
        <v>19</v>
      </c>
      <c r="F558" s="228" t="s">
        <v>1155</v>
      </c>
      <c r="G558" s="225"/>
      <c r="H558" s="227" t="s">
        <v>19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140</v>
      </c>
      <c r="AU558" s="234" t="s">
        <v>83</v>
      </c>
      <c r="AV558" s="13" t="s">
        <v>80</v>
      </c>
      <c r="AW558" s="13" t="s">
        <v>33</v>
      </c>
      <c r="AX558" s="13" t="s">
        <v>72</v>
      </c>
      <c r="AY558" s="234" t="s">
        <v>129</v>
      </c>
    </row>
    <row r="559" s="13" customFormat="1">
      <c r="A559" s="13"/>
      <c r="B559" s="224"/>
      <c r="C559" s="225"/>
      <c r="D559" s="226" t="s">
        <v>140</v>
      </c>
      <c r="E559" s="227" t="s">
        <v>19</v>
      </c>
      <c r="F559" s="228" t="s">
        <v>1156</v>
      </c>
      <c r="G559" s="225"/>
      <c r="H559" s="227" t="s">
        <v>19</v>
      </c>
      <c r="I559" s="229"/>
      <c r="J559" s="225"/>
      <c r="K559" s="225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140</v>
      </c>
      <c r="AU559" s="234" t="s">
        <v>83</v>
      </c>
      <c r="AV559" s="13" t="s">
        <v>80</v>
      </c>
      <c r="AW559" s="13" t="s">
        <v>33</v>
      </c>
      <c r="AX559" s="13" t="s">
        <v>72</v>
      </c>
      <c r="AY559" s="234" t="s">
        <v>129</v>
      </c>
    </row>
    <row r="560" s="13" customFormat="1">
      <c r="A560" s="13"/>
      <c r="B560" s="224"/>
      <c r="C560" s="225"/>
      <c r="D560" s="226" t="s">
        <v>140</v>
      </c>
      <c r="E560" s="227" t="s">
        <v>19</v>
      </c>
      <c r="F560" s="228" t="s">
        <v>1157</v>
      </c>
      <c r="G560" s="225"/>
      <c r="H560" s="227" t="s">
        <v>19</v>
      </c>
      <c r="I560" s="229"/>
      <c r="J560" s="225"/>
      <c r="K560" s="225"/>
      <c r="L560" s="230"/>
      <c r="M560" s="231"/>
      <c r="N560" s="232"/>
      <c r="O560" s="232"/>
      <c r="P560" s="232"/>
      <c r="Q560" s="232"/>
      <c r="R560" s="232"/>
      <c r="S560" s="232"/>
      <c r="T560" s="23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4" t="s">
        <v>140</v>
      </c>
      <c r="AU560" s="234" t="s">
        <v>83</v>
      </c>
      <c r="AV560" s="13" t="s">
        <v>80</v>
      </c>
      <c r="AW560" s="13" t="s">
        <v>33</v>
      </c>
      <c r="AX560" s="13" t="s">
        <v>72</v>
      </c>
      <c r="AY560" s="234" t="s">
        <v>129</v>
      </c>
    </row>
    <row r="561" s="13" customFormat="1">
      <c r="A561" s="13"/>
      <c r="B561" s="224"/>
      <c r="C561" s="225"/>
      <c r="D561" s="226" t="s">
        <v>140</v>
      </c>
      <c r="E561" s="227" t="s">
        <v>19</v>
      </c>
      <c r="F561" s="228" t="s">
        <v>1158</v>
      </c>
      <c r="G561" s="225"/>
      <c r="H561" s="227" t="s">
        <v>19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140</v>
      </c>
      <c r="AU561" s="234" t="s">
        <v>83</v>
      </c>
      <c r="AV561" s="13" t="s">
        <v>80</v>
      </c>
      <c r="AW561" s="13" t="s">
        <v>33</v>
      </c>
      <c r="AX561" s="13" t="s">
        <v>72</v>
      </c>
      <c r="AY561" s="234" t="s">
        <v>129</v>
      </c>
    </row>
    <row r="562" s="13" customFormat="1">
      <c r="A562" s="13"/>
      <c r="B562" s="224"/>
      <c r="C562" s="225"/>
      <c r="D562" s="226" t="s">
        <v>140</v>
      </c>
      <c r="E562" s="227" t="s">
        <v>19</v>
      </c>
      <c r="F562" s="228" t="s">
        <v>1159</v>
      </c>
      <c r="G562" s="225"/>
      <c r="H562" s="227" t="s">
        <v>19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140</v>
      </c>
      <c r="AU562" s="234" t="s">
        <v>83</v>
      </c>
      <c r="AV562" s="13" t="s">
        <v>80</v>
      </c>
      <c r="AW562" s="13" t="s">
        <v>33</v>
      </c>
      <c r="AX562" s="13" t="s">
        <v>72</v>
      </c>
      <c r="AY562" s="234" t="s">
        <v>129</v>
      </c>
    </row>
    <row r="563" s="13" customFormat="1">
      <c r="A563" s="13"/>
      <c r="B563" s="224"/>
      <c r="C563" s="225"/>
      <c r="D563" s="226" t="s">
        <v>140</v>
      </c>
      <c r="E563" s="227" t="s">
        <v>19</v>
      </c>
      <c r="F563" s="228" t="s">
        <v>1160</v>
      </c>
      <c r="G563" s="225"/>
      <c r="H563" s="227" t="s">
        <v>19</v>
      </c>
      <c r="I563" s="229"/>
      <c r="J563" s="225"/>
      <c r="K563" s="225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140</v>
      </c>
      <c r="AU563" s="234" t="s">
        <v>83</v>
      </c>
      <c r="AV563" s="13" t="s">
        <v>80</v>
      </c>
      <c r="AW563" s="13" t="s">
        <v>33</v>
      </c>
      <c r="AX563" s="13" t="s">
        <v>72</v>
      </c>
      <c r="AY563" s="234" t="s">
        <v>129</v>
      </c>
    </row>
    <row r="564" s="13" customFormat="1">
      <c r="A564" s="13"/>
      <c r="B564" s="224"/>
      <c r="C564" s="225"/>
      <c r="D564" s="226" t="s">
        <v>140</v>
      </c>
      <c r="E564" s="227" t="s">
        <v>19</v>
      </c>
      <c r="F564" s="228" t="s">
        <v>1161</v>
      </c>
      <c r="G564" s="225"/>
      <c r="H564" s="227" t="s">
        <v>19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4" t="s">
        <v>140</v>
      </c>
      <c r="AU564" s="234" t="s">
        <v>83</v>
      </c>
      <c r="AV564" s="13" t="s">
        <v>80</v>
      </c>
      <c r="AW564" s="13" t="s">
        <v>33</v>
      </c>
      <c r="AX564" s="13" t="s">
        <v>72</v>
      </c>
      <c r="AY564" s="234" t="s">
        <v>129</v>
      </c>
    </row>
    <row r="565" s="2" customFormat="1" ht="16.5" customHeight="1">
      <c r="A565" s="40"/>
      <c r="B565" s="41"/>
      <c r="C565" s="257" t="s">
        <v>633</v>
      </c>
      <c r="D565" s="257" t="s">
        <v>244</v>
      </c>
      <c r="E565" s="258" t="s">
        <v>455</v>
      </c>
      <c r="F565" s="259" t="s">
        <v>456</v>
      </c>
      <c r="G565" s="260" t="s">
        <v>323</v>
      </c>
      <c r="H565" s="261">
        <v>15</v>
      </c>
      <c r="I565" s="262"/>
      <c r="J565" s="263">
        <f>ROUND(I565*H565,2)</f>
        <v>0</v>
      </c>
      <c r="K565" s="259" t="s">
        <v>135</v>
      </c>
      <c r="L565" s="264"/>
      <c r="M565" s="265" t="s">
        <v>19</v>
      </c>
      <c r="N565" s="266" t="s">
        <v>43</v>
      </c>
      <c r="O565" s="86"/>
      <c r="P565" s="215">
        <f>O565*H565</f>
        <v>0</v>
      </c>
      <c r="Q565" s="215">
        <v>0.11</v>
      </c>
      <c r="R565" s="215">
        <f>Q565*H565</f>
        <v>1.6499999999999999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188</v>
      </c>
      <c r="AT565" s="217" t="s">
        <v>244</v>
      </c>
      <c r="AU565" s="217" t="s">
        <v>83</v>
      </c>
      <c r="AY565" s="19" t="s">
        <v>129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80</v>
      </c>
      <c r="BK565" s="218">
        <f>ROUND(I565*H565,2)</f>
        <v>0</v>
      </c>
      <c r="BL565" s="19" t="s">
        <v>136</v>
      </c>
      <c r="BM565" s="217" t="s">
        <v>1166</v>
      </c>
    </row>
    <row r="566" s="2" customFormat="1" ht="16.5" customHeight="1">
      <c r="A566" s="40"/>
      <c r="B566" s="41"/>
      <c r="C566" s="206" t="s">
        <v>638</v>
      </c>
      <c r="D566" s="206" t="s">
        <v>131</v>
      </c>
      <c r="E566" s="207" t="s">
        <v>468</v>
      </c>
      <c r="F566" s="208" t="s">
        <v>469</v>
      </c>
      <c r="G566" s="209" t="s">
        <v>323</v>
      </c>
      <c r="H566" s="210">
        <v>8</v>
      </c>
      <c r="I566" s="211"/>
      <c r="J566" s="212">
        <f>ROUND(I566*H566,2)</f>
        <v>0</v>
      </c>
      <c r="K566" s="208" t="s">
        <v>135</v>
      </c>
      <c r="L566" s="46"/>
      <c r="M566" s="213" t="s">
        <v>19</v>
      </c>
      <c r="N566" s="214" t="s">
        <v>43</v>
      </c>
      <c r="O566" s="86"/>
      <c r="P566" s="215">
        <f>O566*H566</f>
        <v>0</v>
      </c>
      <c r="Q566" s="215">
        <v>0</v>
      </c>
      <c r="R566" s="215">
        <f>Q566*H566</f>
        <v>0</v>
      </c>
      <c r="S566" s="215">
        <v>0.10000000000000001</v>
      </c>
      <c r="T566" s="216">
        <f>S566*H566</f>
        <v>0.80000000000000004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136</v>
      </c>
      <c r="AT566" s="217" t="s">
        <v>131</v>
      </c>
      <c r="AU566" s="217" t="s">
        <v>83</v>
      </c>
      <c r="AY566" s="19" t="s">
        <v>129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80</v>
      </c>
      <c r="BK566" s="218">
        <f>ROUND(I566*H566,2)</f>
        <v>0</v>
      </c>
      <c r="BL566" s="19" t="s">
        <v>136</v>
      </c>
      <c r="BM566" s="217" t="s">
        <v>1167</v>
      </c>
    </row>
    <row r="567" s="2" customFormat="1">
      <c r="A567" s="40"/>
      <c r="B567" s="41"/>
      <c r="C567" s="42"/>
      <c r="D567" s="219" t="s">
        <v>138</v>
      </c>
      <c r="E567" s="42"/>
      <c r="F567" s="220" t="s">
        <v>471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138</v>
      </c>
      <c r="AU567" s="19" t="s">
        <v>83</v>
      </c>
    </row>
    <row r="568" s="14" customFormat="1">
      <c r="A568" s="14"/>
      <c r="B568" s="235"/>
      <c r="C568" s="236"/>
      <c r="D568" s="226" t="s">
        <v>140</v>
      </c>
      <c r="E568" s="237" t="s">
        <v>19</v>
      </c>
      <c r="F568" s="238" t="s">
        <v>1144</v>
      </c>
      <c r="G568" s="236"/>
      <c r="H568" s="239">
        <v>8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140</v>
      </c>
      <c r="AU568" s="245" t="s">
        <v>83</v>
      </c>
      <c r="AV568" s="14" t="s">
        <v>83</v>
      </c>
      <c r="AW568" s="14" t="s">
        <v>33</v>
      </c>
      <c r="AX568" s="14" t="s">
        <v>80</v>
      </c>
      <c r="AY568" s="245" t="s">
        <v>129</v>
      </c>
    </row>
    <row r="569" s="2" customFormat="1" ht="16.5" customHeight="1">
      <c r="A569" s="40"/>
      <c r="B569" s="41"/>
      <c r="C569" s="206" t="s">
        <v>643</v>
      </c>
      <c r="D569" s="206" t="s">
        <v>131</v>
      </c>
      <c r="E569" s="207" t="s">
        <v>473</v>
      </c>
      <c r="F569" s="208" t="s">
        <v>474</v>
      </c>
      <c r="G569" s="209" t="s">
        <v>323</v>
      </c>
      <c r="H569" s="210">
        <v>15</v>
      </c>
      <c r="I569" s="211"/>
      <c r="J569" s="212">
        <f>ROUND(I569*H569,2)</f>
        <v>0</v>
      </c>
      <c r="K569" s="208" t="s">
        <v>135</v>
      </c>
      <c r="L569" s="46"/>
      <c r="M569" s="213" t="s">
        <v>19</v>
      </c>
      <c r="N569" s="214" t="s">
        <v>43</v>
      </c>
      <c r="O569" s="86"/>
      <c r="P569" s="215">
        <f>O569*H569</f>
        <v>0</v>
      </c>
      <c r="Q569" s="215">
        <v>0.21734000000000001</v>
      </c>
      <c r="R569" s="215">
        <f>Q569*H569</f>
        <v>3.2601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136</v>
      </c>
      <c r="AT569" s="217" t="s">
        <v>131</v>
      </c>
      <c r="AU569" s="217" t="s">
        <v>83</v>
      </c>
      <c r="AY569" s="19" t="s">
        <v>129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80</v>
      </c>
      <c r="BK569" s="218">
        <f>ROUND(I569*H569,2)</f>
        <v>0</v>
      </c>
      <c r="BL569" s="19" t="s">
        <v>136</v>
      </c>
      <c r="BM569" s="217" t="s">
        <v>1168</v>
      </c>
    </row>
    <row r="570" s="2" customFormat="1">
      <c r="A570" s="40"/>
      <c r="B570" s="41"/>
      <c r="C570" s="42"/>
      <c r="D570" s="219" t="s">
        <v>138</v>
      </c>
      <c r="E570" s="42"/>
      <c r="F570" s="220" t="s">
        <v>476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138</v>
      </c>
      <c r="AU570" s="19" t="s">
        <v>83</v>
      </c>
    </row>
    <row r="571" s="14" customFormat="1">
      <c r="A571" s="14"/>
      <c r="B571" s="235"/>
      <c r="C571" s="236"/>
      <c r="D571" s="226" t="s">
        <v>140</v>
      </c>
      <c r="E571" s="237" t="s">
        <v>19</v>
      </c>
      <c r="F571" s="238" t="s">
        <v>1049</v>
      </c>
      <c r="G571" s="236"/>
      <c r="H571" s="239">
        <v>15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140</v>
      </c>
      <c r="AU571" s="245" t="s">
        <v>83</v>
      </c>
      <c r="AV571" s="14" t="s">
        <v>83</v>
      </c>
      <c r="AW571" s="14" t="s">
        <v>33</v>
      </c>
      <c r="AX571" s="14" t="s">
        <v>80</v>
      </c>
      <c r="AY571" s="245" t="s">
        <v>129</v>
      </c>
    </row>
    <row r="572" s="13" customFormat="1">
      <c r="A572" s="13"/>
      <c r="B572" s="224"/>
      <c r="C572" s="225"/>
      <c r="D572" s="226" t="s">
        <v>140</v>
      </c>
      <c r="E572" s="227" t="s">
        <v>19</v>
      </c>
      <c r="F572" s="228" t="s">
        <v>906</v>
      </c>
      <c r="G572" s="225"/>
      <c r="H572" s="227" t="s">
        <v>19</v>
      </c>
      <c r="I572" s="229"/>
      <c r="J572" s="225"/>
      <c r="K572" s="225"/>
      <c r="L572" s="230"/>
      <c r="M572" s="231"/>
      <c r="N572" s="232"/>
      <c r="O572" s="232"/>
      <c r="P572" s="232"/>
      <c r="Q572" s="232"/>
      <c r="R572" s="232"/>
      <c r="S572" s="232"/>
      <c r="T572" s="23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4" t="s">
        <v>140</v>
      </c>
      <c r="AU572" s="234" t="s">
        <v>83</v>
      </c>
      <c r="AV572" s="13" t="s">
        <v>80</v>
      </c>
      <c r="AW572" s="13" t="s">
        <v>33</v>
      </c>
      <c r="AX572" s="13" t="s">
        <v>72</v>
      </c>
      <c r="AY572" s="234" t="s">
        <v>129</v>
      </c>
    </row>
    <row r="573" s="2" customFormat="1" ht="16.5" customHeight="1">
      <c r="A573" s="40"/>
      <c r="B573" s="41"/>
      <c r="C573" s="257" t="s">
        <v>650</v>
      </c>
      <c r="D573" s="257" t="s">
        <v>244</v>
      </c>
      <c r="E573" s="258" t="s">
        <v>478</v>
      </c>
      <c r="F573" s="259" t="s">
        <v>479</v>
      </c>
      <c r="G573" s="260" t="s">
        <v>323</v>
      </c>
      <c r="H573" s="261">
        <v>15</v>
      </c>
      <c r="I573" s="262"/>
      <c r="J573" s="263">
        <f>ROUND(I573*H573,2)</f>
        <v>0</v>
      </c>
      <c r="K573" s="259" t="s">
        <v>135</v>
      </c>
      <c r="L573" s="264"/>
      <c r="M573" s="265" t="s">
        <v>19</v>
      </c>
      <c r="N573" s="266" t="s">
        <v>43</v>
      </c>
      <c r="O573" s="86"/>
      <c r="P573" s="215">
        <f>O573*H573</f>
        <v>0</v>
      </c>
      <c r="Q573" s="215">
        <v>0.050599999999999999</v>
      </c>
      <c r="R573" s="215">
        <f>Q573*H573</f>
        <v>0.75900000000000001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188</v>
      </c>
      <c r="AT573" s="217" t="s">
        <v>244</v>
      </c>
      <c r="AU573" s="217" t="s">
        <v>83</v>
      </c>
      <c r="AY573" s="19" t="s">
        <v>129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136</v>
      </c>
      <c r="BM573" s="217" t="s">
        <v>1169</v>
      </c>
    </row>
    <row r="574" s="2" customFormat="1" ht="16.5" customHeight="1">
      <c r="A574" s="40"/>
      <c r="B574" s="41"/>
      <c r="C574" s="257" t="s">
        <v>655</v>
      </c>
      <c r="D574" s="257" t="s">
        <v>244</v>
      </c>
      <c r="E574" s="258" t="s">
        <v>482</v>
      </c>
      <c r="F574" s="259" t="s">
        <v>483</v>
      </c>
      <c r="G574" s="260" t="s">
        <v>323</v>
      </c>
      <c r="H574" s="261">
        <v>15</v>
      </c>
      <c r="I574" s="262"/>
      <c r="J574" s="263">
        <f>ROUND(I574*H574,2)</f>
        <v>0</v>
      </c>
      <c r="K574" s="259" t="s">
        <v>135</v>
      </c>
      <c r="L574" s="264"/>
      <c r="M574" s="265" t="s">
        <v>19</v>
      </c>
      <c r="N574" s="266" t="s">
        <v>43</v>
      </c>
      <c r="O574" s="86"/>
      <c r="P574" s="215">
        <f>O574*H574</f>
        <v>0</v>
      </c>
      <c r="Q574" s="215">
        <v>0.0040000000000000001</v>
      </c>
      <c r="R574" s="215">
        <f>Q574*H574</f>
        <v>0.059999999999999998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188</v>
      </c>
      <c r="AT574" s="217" t="s">
        <v>244</v>
      </c>
      <c r="AU574" s="217" t="s">
        <v>83</v>
      </c>
      <c r="AY574" s="19" t="s">
        <v>129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80</v>
      </c>
      <c r="BK574" s="218">
        <f>ROUND(I574*H574,2)</f>
        <v>0</v>
      </c>
      <c r="BL574" s="19" t="s">
        <v>136</v>
      </c>
      <c r="BM574" s="217" t="s">
        <v>1170</v>
      </c>
    </row>
    <row r="575" s="12" customFormat="1" ht="22.8" customHeight="1">
      <c r="A575" s="12"/>
      <c r="B575" s="190"/>
      <c r="C575" s="191"/>
      <c r="D575" s="192" t="s">
        <v>71</v>
      </c>
      <c r="E575" s="204" t="s">
        <v>196</v>
      </c>
      <c r="F575" s="204" t="s">
        <v>485</v>
      </c>
      <c r="G575" s="191"/>
      <c r="H575" s="191"/>
      <c r="I575" s="194"/>
      <c r="J575" s="205">
        <f>BK575</f>
        <v>0</v>
      </c>
      <c r="K575" s="191"/>
      <c r="L575" s="196"/>
      <c r="M575" s="197"/>
      <c r="N575" s="198"/>
      <c r="O575" s="198"/>
      <c r="P575" s="199">
        <f>SUM(P576:P782)</f>
        <v>0</v>
      </c>
      <c r="Q575" s="198"/>
      <c r="R575" s="199">
        <f>SUM(R576:R782)</f>
        <v>587.37216190000004</v>
      </c>
      <c r="S575" s="198"/>
      <c r="T575" s="200">
        <f>SUM(T576:T782)</f>
        <v>41.375999999999998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1" t="s">
        <v>80</v>
      </c>
      <c r="AT575" s="202" t="s">
        <v>71</v>
      </c>
      <c r="AU575" s="202" t="s">
        <v>80</v>
      </c>
      <c r="AY575" s="201" t="s">
        <v>129</v>
      </c>
      <c r="BK575" s="203">
        <f>SUM(BK576:BK782)</f>
        <v>0</v>
      </c>
    </row>
    <row r="576" s="2" customFormat="1" ht="21.75" customHeight="1">
      <c r="A576" s="40"/>
      <c r="B576" s="41"/>
      <c r="C576" s="206" t="s">
        <v>661</v>
      </c>
      <c r="D576" s="206" t="s">
        <v>131</v>
      </c>
      <c r="E576" s="207" t="s">
        <v>1171</v>
      </c>
      <c r="F576" s="208" t="s">
        <v>1172</v>
      </c>
      <c r="G576" s="209" t="s">
        <v>323</v>
      </c>
      <c r="H576" s="210">
        <v>2</v>
      </c>
      <c r="I576" s="211"/>
      <c r="J576" s="212">
        <f>ROUND(I576*H576,2)</f>
        <v>0</v>
      </c>
      <c r="K576" s="208" t="s">
        <v>135</v>
      </c>
      <c r="L576" s="46"/>
      <c r="M576" s="213" t="s">
        <v>19</v>
      </c>
      <c r="N576" s="214" t="s">
        <v>43</v>
      </c>
      <c r="O576" s="86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136</v>
      </c>
      <c r="AT576" s="217" t="s">
        <v>131</v>
      </c>
      <c r="AU576" s="217" t="s">
        <v>83</v>
      </c>
      <c r="AY576" s="19" t="s">
        <v>129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80</v>
      </c>
      <c r="BK576" s="218">
        <f>ROUND(I576*H576,2)</f>
        <v>0</v>
      </c>
      <c r="BL576" s="19" t="s">
        <v>136</v>
      </c>
      <c r="BM576" s="217" t="s">
        <v>1173</v>
      </c>
    </row>
    <row r="577" s="2" customFormat="1">
      <c r="A577" s="40"/>
      <c r="B577" s="41"/>
      <c r="C577" s="42"/>
      <c r="D577" s="219" t="s">
        <v>138</v>
      </c>
      <c r="E577" s="42"/>
      <c r="F577" s="220" t="s">
        <v>1174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138</v>
      </c>
      <c r="AU577" s="19" t="s">
        <v>83</v>
      </c>
    </row>
    <row r="578" s="13" customFormat="1">
      <c r="A578" s="13"/>
      <c r="B578" s="224"/>
      <c r="C578" s="225"/>
      <c r="D578" s="226" t="s">
        <v>140</v>
      </c>
      <c r="E578" s="227" t="s">
        <v>19</v>
      </c>
      <c r="F578" s="228" t="s">
        <v>538</v>
      </c>
      <c r="G578" s="225"/>
      <c r="H578" s="227" t="s">
        <v>19</v>
      </c>
      <c r="I578" s="229"/>
      <c r="J578" s="225"/>
      <c r="K578" s="225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140</v>
      </c>
      <c r="AU578" s="234" t="s">
        <v>83</v>
      </c>
      <c r="AV578" s="13" t="s">
        <v>80</v>
      </c>
      <c r="AW578" s="13" t="s">
        <v>33</v>
      </c>
      <c r="AX578" s="13" t="s">
        <v>72</v>
      </c>
      <c r="AY578" s="234" t="s">
        <v>129</v>
      </c>
    </row>
    <row r="579" s="14" customFormat="1">
      <c r="A579" s="14"/>
      <c r="B579" s="235"/>
      <c r="C579" s="236"/>
      <c r="D579" s="226" t="s">
        <v>140</v>
      </c>
      <c r="E579" s="237" t="s">
        <v>19</v>
      </c>
      <c r="F579" s="238" t="s">
        <v>1175</v>
      </c>
      <c r="G579" s="236"/>
      <c r="H579" s="239">
        <v>2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140</v>
      </c>
      <c r="AU579" s="245" t="s">
        <v>83</v>
      </c>
      <c r="AV579" s="14" t="s">
        <v>83</v>
      </c>
      <c r="AW579" s="14" t="s">
        <v>33</v>
      </c>
      <c r="AX579" s="14" t="s">
        <v>80</v>
      </c>
      <c r="AY579" s="245" t="s">
        <v>129</v>
      </c>
    </row>
    <row r="580" s="2" customFormat="1" ht="16.5" customHeight="1">
      <c r="A580" s="40"/>
      <c r="B580" s="41"/>
      <c r="C580" s="257" t="s">
        <v>667</v>
      </c>
      <c r="D580" s="257" t="s">
        <v>244</v>
      </c>
      <c r="E580" s="258" t="s">
        <v>1176</v>
      </c>
      <c r="F580" s="259" t="s">
        <v>1177</v>
      </c>
      <c r="G580" s="260" t="s">
        <v>323</v>
      </c>
      <c r="H580" s="261">
        <v>2</v>
      </c>
      <c r="I580" s="262"/>
      <c r="J580" s="263">
        <f>ROUND(I580*H580,2)</f>
        <v>0</v>
      </c>
      <c r="K580" s="259" t="s">
        <v>19</v>
      </c>
      <c r="L580" s="264"/>
      <c r="M580" s="265" t="s">
        <v>19</v>
      </c>
      <c r="N580" s="266" t="s">
        <v>43</v>
      </c>
      <c r="O580" s="86"/>
      <c r="P580" s="215">
        <f>O580*H580</f>
        <v>0</v>
      </c>
      <c r="Q580" s="215">
        <v>0.0020999999999999999</v>
      </c>
      <c r="R580" s="215">
        <f>Q580*H580</f>
        <v>0.0041999999999999997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188</v>
      </c>
      <c r="AT580" s="217" t="s">
        <v>244</v>
      </c>
      <c r="AU580" s="217" t="s">
        <v>83</v>
      </c>
      <c r="AY580" s="19" t="s">
        <v>129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80</v>
      </c>
      <c r="BK580" s="218">
        <f>ROUND(I580*H580,2)</f>
        <v>0</v>
      </c>
      <c r="BL580" s="19" t="s">
        <v>136</v>
      </c>
      <c r="BM580" s="217" t="s">
        <v>1178</v>
      </c>
    </row>
    <row r="581" s="2" customFormat="1" ht="16.5" customHeight="1">
      <c r="A581" s="40"/>
      <c r="B581" s="41"/>
      <c r="C581" s="206" t="s">
        <v>673</v>
      </c>
      <c r="D581" s="206" t="s">
        <v>131</v>
      </c>
      <c r="E581" s="207" t="s">
        <v>534</v>
      </c>
      <c r="F581" s="208" t="s">
        <v>535</v>
      </c>
      <c r="G581" s="209" t="s">
        <v>323</v>
      </c>
      <c r="H581" s="210">
        <v>12</v>
      </c>
      <c r="I581" s="211"/>
      <c r="J581" s="212">
        <f>ROUND(I581*H581,2)</f>
        <v>0</v>
      </c>
      <c r="K581" s="208" t="s">
        <v>135</v>
      </c>
      <c r="L581" s="46"/>
      <c r="M581" s="213" t="s">
        <v>19</v>
      </c>
      <c r="N581" s="214" t="s">
        <v>43</v>
      </c>
      <c r="O581" s="86"/>
      <c r="P581" s="215">
        <f>O581*H581</f>
        <v>0</v>
      </c>
      <c r="Q581" s="215">
        <v>0.00069999999999999999</v>
      </c>
      <c r="R581" s="215">
        <f>Q581*H581</f>
        <v>0.0083999999999999995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136</v>
      </c>
      <c r="AT581" s="217" t="s">
        <v>131</v>
      </c>
      <c r="AU581" s="217" t="s">
        <v>83</v>
      </c>
      <c r="AY581" s="19" t="s">
        <v>129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80</v>
      </c>
      <c r="BK581" s="218">
        <f>ROUND(I581*H581,2)</f>
        <v>0</v>
      </c>
      <c r="BL581" s="19" t="s">
        <v>136</v>
      </c>
      <c r="BM581" s="217" t="s">
        <v>1179</v>
      </c>
    </row>
    <row r="582" s="2" customFormat="1">
      <c r="A582" s="40"/>
      <c r="B582" s="41"/>
      <c r="C582" s="42"/>
      <c r="D582" s="219" t="s">
        <v>138</v>
      </c>
      <c r="E582" s="42"/>
      <c r="F582" s="220" t="s">
        <v>537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138</v>
      </c>
      <c r="AU582" s="19" t="s">
        <v>83</v>
      </c>
    </row>
    <row r="583" s="13" customFormat="1">
      <c r="A583" s="13"/>
      <c r="B583" s="224"/>
      <c r="C583" s="225"/>
      <c r="D583" s="226" t="s">
        <v>140</v>
      </c>
      <c r="E583" s="227" t="s">
        <v>19</v>
      </c>
      <c r="F583" s="228" t="s">
        <v>538</v>
      </c>
      <c r="G583" s="225"/>
      <c r="H583" s="227" t="s">
        <v>19</v>
      </c>
      <c r="I583" s="229"/>
      <c r="J583" s="225"/>
      <c r="K583" s="225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140</v>
      </c>
      <c r="AU583" s="234" t="s">
        <v>83</v>
      </c>
      <c r="AV583" s="13" t="s">
        <v>80</v>
      </c>
      <c r="AW583" s="13" t="s">
        <v>33</v>
      </c>
      <c r="AX583" s="13" t="s">
        <v>72</v>
      </c>
      <c r="AY583" s="234" t="s">
        <v>129</v>
      </c>
    </row>
    <row r="584" s="14" customFormat="1">
      <c r="A584" s="14"/>
      <c r="B584" s="235"/>
      <c r="C584" s="236"/>
      <c r="D584" s="226" t="s">
        <v>140</v>
      </c>
      <c r="E584" s="237" t="s">
        <v>19</v>
      </c>
      <c r="F584" s="238" t="s">
        <v>1180</v>
      </c>
      <c r="G584" s="236"/>
      <c r="H584" s="239">
        <v>2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140</v>
      </c>
      <c r="AU584" s="245" t="s">
        <v>83</v>
      </c>
      <c r="AV584" s="14" t="s">
        <v>83</v>
      </c>
      <c r="AW584" s="14" t="s">
        <v>33</v>
      </c>
      <c r="AX584" s="14" t="s">
        <v>72</v>
      </c>
      <c r="AY584" s="245" t="s">
        <v>129</v>
      </c>
    </row>
    <row r="585" s="14" customFormat="1">
      <c r="A585" s="14"/>
      <c r="B585" s="235"/>
      <c r="C585" s="236"/>
      <c r="D585" s="226" t="s">
        <v>140</v>
      </c>
      <c r="E585" s="237" t="s">
        <v>19</v>
      </c>
      <c r="F585" s="238" t="s">
        <v>1181</v>
      </c>
      <c r="G585" s="236"/>
      <c r="H585" s="239">
        <v>2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140</v>
      </c>
      <c r="AU585" s="245" t="s">
        <v>83</v>
      </c>
      <c r="AV585" s="14" t="s">
        <v>83</v>
      </c>
      <c r="AW585" s="14" t="s">
        <v>33</v>
      </c>
      <c r="AX585" s="14" t="s">
        <v>72</v>
      </c>
      <c r="AY585" s="245" t="s">
        <v>129</v>
      </c>
    </row>
    <row r="586" s="14" customFormat="1">
      <c r="A586" s="14"/>
      <c r="B586" s="235"/>
      <c r="C586" s="236"/>
      <c r="D586" s="226" t="s">
        <v>140</v>
      </c>
      <c r="E586" s="237" t="s">
        <v>19</v>
      </c>
      <c r="F586" s="238" t="s">
        <v>1182</v>
      </c>
      <c r="G586" s="236"/>
      <c r="H586" s="239">
        <v>1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140</v>
      </c>
      <c r="AU586" s="245" t="s">
        <v>83</v>
      </c>
      <c r="AV586" s="14" t="s">
        <v>83</v>
      </c>
      <c r="AW586" s="14" t="s">
        <v>33</v>
      </c>
      <c r="AX586" s="14" t="s">
        <v>72</v>
      </c>
      <c r="AY586" s="245" t="s">
        <v>129</v>
      </c>
    </row>
    <row r="587" s="14" customFormat="1">
      <c r="A587" s="14"/>
      <c r="B587" s="235"/>
      <c r="C587" s="236"/>
      <c r="D587" s="226" t="s">
        <v>140</v>
      </c>
      <c r="E587" s="237" t="s">
        <v>19</v>
      </c>
      <c r="F587" s="238" t="s">
        <v>1183</v>
      </c>
      <c r="G587" s="236"/>
      <c r="H587" s="239">
        <v>1</v>
      </c>
      <c r="I587" s="240"/>
      <c r="J587" s="236"/>
      <c r="K587" s="236"/>
      <c r="L587" s="241"/>
      <c r="M587" s="242"/>
      <c r="N587" s="243"/>
      <c r="O587" s="243"/>
      <c r="P587" s="243"/>
      <c r="Q587" s="243"/>
      <c r="R587" s="243"/>
      <c r="S587" s="243"/>
      <c r="T587" s="24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5" t="s">
        <v>140</v>
      </c>
      <c r="AU587" s="245" t="s">
        <v>83</v>
      </c>
      <c r="AV587" s="14" t="s">
        <v>83</v>
      </c>
      <c r="AW587" s="14" t="s">
        <v>33</v>
      </c>
      <c r="AX587" s="14" t="s">
        <v>72</v>
      </c>
      <c r="AY587" s="245" t="s">
        <v>129</v>
      </c>
    </row>
    <row r="588" s="14" customFormat="1">
      <c r="A588" s="14"/>
      <c r="B588" s="235"/>
      <c r="C588" s="236"/>
      <c r="D588" s="226" t="s">
        <v>140</v>
      </c>
      <c r="E588" s="237" t="s">
        <v>19</v>
      </c>
      <c r="F588" s="238" t="s">
        <v>1184</v>
      </c>
      <c r="G588" s="236"/>
      <c r="H588" s="239">
        <v>2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140</v>
      </c>
      <c r="AU588" s="245" t="s">
        <v>83</v>
      </c>
      <c r="AV588" s="14" t="s">
        <v>83</v>
      </c>
      <c r="AW588" s="14" t="s">
        <v>33</v>
      </c>
      <c r="AX588" s="14" t="s">
        <v>72</v>
      </c>
      <c r="AY588" s="245" t="s">
        <v>129</v>
      </c>
    </row>
    <row r="589" s="14" customFormat="1">
      <c r="A589" s="14"/>
      <c r="B589" s="235"/>
      <c r="C589" s="236"/>
      <c r="D589" s="226" t="s">
        <v>140</v>
      </c>
      <c r="E589" s="237" t="s">
        <v>19</v>
      </c>
      <c r="F589" s="238" t="s">
        <v>1185</v>
      </c>
      <c r="G589" s="236"/>
      <c r="H589" s="239">
        <v>2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140</v>
      </c>
      <c r="AU589" s="245" t="s">
        <v>83</v>
      </c>
      <c r="AV589" s="14" t="s">
        <v>83</v>
      </c>
      <c r="AW589" s="14" t="s">
        <v>33</v>
      </c>
      <c r="AX589" s="14" t="s">
        <v>72</v>
      </c>
      <c r="AY589" s="245" t="s">
        <v>129</v>
      </c>
    </row>
    <row r="590" s="14" customFormat="1">
      <c r="A590" s="14"/>
      <c r="B590" s="235"/>
      <c r="C590" s="236"/>
      <c r="D590" s="226" t="s">
        <v>140</v>
      </c>
      <c r="E590" s="237" t="s">
        <v>19</v>
      </c>
      <c r="F590" s="238" t="s">
        <v>1186</v>
      </c>
      <c r="G590" s="236"/>
      <c r="H590" s="239">
        <v>1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5" t="s">
        <v>140</v>
      </c>
      <c r="AU590" s="245" t="s">
        <v>83</v>
      </c>
      <c r="AV590" s="14" t="s">
        <v>83</v>
      </c>
      <c r="AW590" s="14" t="s">
        <v>33</v>
      </c>
      <c r="AX590" s="14" t="s">
        <v>72</v>
      </c>
      <c r="AY590" s="245" t="s">
        <v>129</v>
      </c>
    </row>
    <row r="591" s="14" customFormat="1">
      <c r="A591" s="14"/>
      <c r="B591" s="235"/>
      <c r="C591" s="236"/>
      <c r="D591" s="226" t="s">
        <v>140</v>
      </c>
      <c r="E591" s="237" t="s">
        <v>19</v>
      </c>
      <c r="F591" s="238" t="s">
        <v>1187</v>
      </c>
      <c r="G591" s="236"/>
      <c r="H591" s="239">
        <v>1</v>
      </c>
      <c r="I591" s="240"/>
      <c r="J591" s="236"/>
      <c r="K591" s="236"/>
      <c r="L591" s="241"/>
      <c r="M591" s="242"/>
      <c r="N591" s="243"/>
      <c r="O591" s="243"/>
      <c r="P591" s="243"/>
      <c r="Q591" s="243"/>
      <c r="R591" s="243"/>
      <c r="S591" s="243"/>
      <c r="T591" s="24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5" t="s">
        <v>140</v>
      </c>
      <c r="AU591" s="245" t="s">
        <v>83</v>
      </c>
      <c r="AV591" s="14" t="s">
        <v>83</v>
      </c>
      <c r="AW591" s="14" t="s">
        <v>33</v>
      </c>
      <c r="AX591" s="14" t="s">
        <v>72</v>
      </c>
      <c r="AY591" s="245" t="s">
        <v>129</v>
      </c>
    </row>
    <row r="592" s="15" customFormat="1">
      <c r="A592" s="15"/>
      <c r="B592" s="246"/>
      <c r="C592" s="247"/>
      <c r="D592" s="226" t="s">
        <v>140</v>
      </c>
      <c r="E592" s="248" t="s">
        <v>19</v>
      </c>
      <c r="F592" s="249" t="s">
        <v>156</v>
      </c>
      <c r="G592" s="247"/>
      <c r="H592" s="250">
        <v>12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6" t="s">
        <v>140</v>
      </c>
      <c r="AU592" s="256" t="s">
        <v>83</v>
      </c>
      <c r="AV592" s="15" t="s">
        <v>136</v>
      </c>
      <c r="AW592" s="15" t="s">
        <v>33</v>
      </c>
      <c r="AX592" s="15" t="s">
        <v>80</v>
      </c>
      <c r="AY592" s="256" t="s">
        <v>129</v>
      </c>
    </row>
    <row r="593" s="2" customFormat="1" ht="16.5" customHeight="1">
      <c r="A593" s="40"/>
      <c r="B593" s="41"/>
      <c r="C593" s="257" t="s">
        <v>680</v>
      </c>
      <c r="D593" s="257" t="s">
        <v>244</v>
      </c>
      <c r="E593" s="258" t="s">
        <v>1188</v>
      </c>
      <c r="F593" s="259" t="s">
        <v>1189</v>
      </c>
      <c r="G593" s="260" t="s">
        <v>323</v>
      </c>
      <c r="H593" s="261">
        <v>2</v>
      </c>
      <c r="I593" s="262"/>
      <c r="J593" s="263">
        <f>ROUND(I593*H593,2)</f>
        <v>0</v>
      </c>
      <c r="K593" s="259" t="s">
        <v>135</v>
      </c>
      <c r="L593" s="264"/>
      <c r="M593" s="265" t="s">
        <v>19</v>
      </c>
      <c r="N593" s="266" t="s">
        <v>43</v>
      </c>
      <c r="O593" s="86"/>
      <c r="P593" s="215">
        <f>O593*H593</f>
        <v>0</v>
      </c>
      <c r="Q593" s="215">
        <v>0.0050000000000000001</v>
      </c>
      <c r="R593" s="215">
        <f>Q593*H593</f>
        <v>0.01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188</v>
      </c>
      <c r="AT593" s="217" t="s">
        <v>244</v>
      </c>
      <c r="AU593" s="217" t="s">
        <v>83</v>
      </c>
      <c r="AY593" s="19" t="s">
        <v>129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80</v>
      </c>
      <c r="BK593" s="218">
        <f>ROUND(I593*H593,2)</f>
        <v>0</v>
      </c>
      <c r="BL593" s="19" t="s">
        <v>136</v>
      </c>
      <c r="BM593" s="217" t="s">
        <v>1190</v>
      </c>
    </row>
    <row r="594" s="13" customFormat="1">
      <c r="A594" s="13"/>
      <c r="B594" s="224"/>
      <c r="C594" s="225"/>
      <c r="D594" s="226" t="s">
        <v>140</v>
      </c>
      <c r="E594" s="227" t="s">
        <v>19</v>
      </c>
      <c r="F594" s="228" t="s">
        <v>545</v>
      </c>
      <c r="G594" s="225"/>
      <c r="H594" s="227" t="s">
        <v>19</v>
      </c>
      <c r="I594" s="229"/>
      <c r="J594" s="225"/>
      <c r="K594" s="225"/>
      <c r="L594" s="230"/>
      <c r="M594" s="231"/>
      <c r="N594" s="232"/>
      <c r="O594" s="232"/>
      <c r="P594" s="232"/>
      <c r="Q594" s="232"/>
      <c r="R594" s="232"/>
      <c r="S594" s="232"/>
      <c r="T594" s="23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4" t="s">
        <v>140</v>
      </c>
      <c r="AU594" s="234" t="s">
        <v>83</v>
      </c>
      <c r="AV594" s="13" t="s">
        <v>80</v>
      </c>
      <c r="AW594" s="13" t="s">
        <v>33</v>
      </c>
      <c r="AX594" s="13" t="s">
        <v>72</v>
      </c>
      <c r="AY594" s="234" t="s">
        <v>129</v>
      </c>
    </row>
    <row r="595" s="14" customFormat="1">
      <c r="A595" s="14"/>
      <c r="B595" s="235"/>
      <c r="C595" s="236"/>
      <c r="D595" s="226" t="s">
        <v>140</v>
      </c>
      <c r="E595" s="237" t="s">
        <v>19</v>
      </c>
      <c r="F595" s="238" t="s">
        <v>1185</v>
      </c>
      <c r="G595" s="236"/>
      <c r="H595" s="239">
        <v>2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140</v>
      </c>
      <c r="AU595" s="245" t="s">
        <v>83</v>
      </c>
      <c r="AV595" s="14" t="s">
        <v>83</v>
      </c>
      <c r="AW595" s="14" t="s">
        <v>33</v>
      </c>
      <c r="AX595" s="14" t="s">
        <v>80</v>
      </c>
      <c r="AY595" s="245" t="s">
        <v>129</v>
      </c>
    </row>
    <row r="596" s="2" customFormat="1" ht="16.5" customHeight="1">
      <c r="A596" s="40"/>
      <c r="B596" s="41"/>
      <c r="C596" s="257" t="s">
        <v>689</v>
      </c>
      <c r="D596" s="257" t="s">
        <v>244</v>
      </c>
      <c r="E596" s="258" t="s">
        <v>1191</v>
      </c>
      <c r="F596" s="259" t="s">
        <v>1192</v>
      </c>
      <c r="G596" s="260" t="s">
        <v>323</v>
      </c>
      <c r="H596" s="261">
        <v>1</v>
      </c>
      <c r="I596" s="262"/>
      <c r="J596" s="263">
        <f>ROUND(I596*H596,2)</f>
        <v>0</v>
      </c>
      <c r="K596" s="259" t="s">
        <v>135</v>
      </c>
      <c r="L596" s="264"/>
      <c r="M596" s="265" t="s">
        <v>19</v>
      </c>
      <c r="N596" s="266" t="s">
        <v>43</v>
      </c>
      <c r="O596" s="86"/>
      <c r="P596" s="215">
        <f>O596*H596</f>
        <v>0</v>
      </c>
      <c r="Q596" s="215">
        <v>0.0025000000000000001</v>
      </c>
      <c r="R596" s="215">
        <f>Q596*H596</f>
        <v>0.0025000000000000001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188</v>
      </c>
      <c r="AT596" s="217" t="s">
        <v>244</v>
      </c>
      <c r="AU596" s="217" t="s">
        <v>83</v>
      </c>
      <c r="AY596" s="19" t="s">
        <v>129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80</v>
      </c>
      <c r="BK596" s="218">
        <f>ROUND(I596*H596,2)</f>
        <v>0</v>
      </c>
      <c r="BL596" s="19" t="s">
        <v>136</v>
      </c>
      <c r="BM596" s="217" t="s">
        <v>1193</v>
      </c>
    </row>
    <row r="597" s="13" customFormat="1">
      <c r="A597" s="13"/>
      <c r="B597" s="224"/>
      <c r="C597" s="225"/>
      <c r="D597" s="226" t="s">
        <v>140</v>
      </c>
      <c r="E597" s="227" t="s">
        <v>19</v>
      </c>
      <c r="F597" s="228" t="s">
        <v>545</v>
      </c>
      <c r="G597" s="225"/>
      <c r="H597" s="227" t="s">
        <v>19</v>
      </c>
      <c r="I597" s="229"/>
      <c r="J597" s="225"/>
      <c r="K597" s="225"/>
      <c r="L597" s="230"/>
      <c r="M597" s="231"/>
      <c r="N597" s="232"/>
      <c r="O597" s="232"/>
      <c r="P597" s="232"/>
      <c r="Q597" s="232"/>
      <c r="R597" s="232"/>
      <c r="S597" s="232"/>
      <c r="T597" s="23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4" t="s">
        <v>140</v>
      </c>
      <c r="AU597" s="234" t="s">
        <v>83</v>
      </c>
      <c r="AV597" s="13" t="s">
        <v>80</v>
      </c>
      <c r="AW597" s="13" t="s">
        <v>33</v>
      </c>
      <c r="AX597" s="13" t="s">
        <v>72</v>
      </c>
      <c r="AY597" s="234" t="s">
        <v>129</v>
      </c>
    </row>
    <row r="598" s="14" customFormat="1">
      <c r="A598" s="14"/>
      <c r="B598" s="235"/>
      <c r="C598" s="236"/>
      <c r="D598" s="226" t="s">
        <v>140</v>
      </c>
      <c r="E598" s="237" t="s">
        <v>19</v>
      </c>
      <c r="F598" s="238" t="s">
        <v>1182</v>
      </c>
      <c r="G598" s="236"/>
      <c r="H598" s="239">
        <v>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140</v>
      </c>
      <c r="AU598" s="245" t="s">
        <v>83</v>
      </c>
      <c r="AV598" s="14" t="s">
        <v>83</v>
      </c>
      <c r="AW598" s="14" t="s">
        <v>33</v>
      </c>
      <c r="AX598" s="14" t="s">
        <v>80</v>
      </c>
      <c r="AY598" s="245" t="s">
        <v>129</v>
      </c>
    </row>
    <row r="599" s="2" customFormat="1" ht="16.5" customHeight="1">
      <c r="A599" s="40"/>
      <c r="B599" s="41"/>
      <c r="C599" s="257" t="s">
        <v>696</v>
      </c>
      <c r="D599" s="257" t="s">
        <v>244</v>
      </c>
      <c r="E599" s="258" t="s">
        <v>1194</v>
      </c>
      <c r="F599" s="259" t="s">
        <v>1195</v>
      </c>
      <c r="G599" s="260" t="s">
        <v>323</v>
      </c>
      <c r="H599" s="261">
        <v>4</v>
      </c>
      <c r="I599" s="262"/>
      <c r="J599" s="263">
        <f>ROUND(I599*H599,2)</f>
        <v>0</v>
      </c>
      <c r="K599" s="259" t="s">
        <v>135</v>
      </c>
      <c r="L599" s="264"/>
      <c r="M599" s="265" t="s">
        <v>19</v>
      </c>
      <c r="N599" s="266" t="s">
        <v>43</v>
      </c>
      <c r="O599" s="86"/>
      <c r="P599" s="215">
        <f>O599*H599</f>
        <v>0</v>
      </c>
      <c r="Q599" s="215">
        <v>0.0035000000000000001</v>
      </c>
      <c r="R599" s="215">
        <f>Q599*H599</f>
        <v>0.014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188</v>
      </c>
      <c r="AT599" s="217" t="s">
        <v>244</v>
      </c>
      <c r="AU599" s="217" t="s">
        <v>83</v>
      </c>
      <c r="AY599" s="19" t="s">
        <v>129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80</v>
      </c>
      <c r="BK599" s="218">
        <f>ROUND(I599*H599,2)</f>
        <v>0</v>
      </c>
      <c r="BL599" s="19" t="s">
        <v>136</v>
      </c>
      <c r="BM599" s="217" t="s">
        <v>1196</v>
      </c>
    </row>
    <row r="600" s="13" customFormat="1">
      <c r="A600" s="13"/>
      <c r="B600" s="224"/>
      <c r="C600" s="225"/>
      <c r="D600" s="226" t="s">
        <v>140</v>
      </c>
      <c r="E600" s="227" t="s">
        <v>19</v>
      </c>
      <c r="F600" s="228" t="s">
        <v>545</v>
      </c>
      <c r="G600" s="225"/>
      <c r="H600" s="227" t="s">
        <v>19</v>
      </c>
      <c r="I600" s="229"/>
      <c r="J600" s="225"/>
      <c r="K600" s="225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140</v>
      </c>
      <c r="AU600" s="234" t="s">
        <v>83</v>
      </c>
      <c r="AV600" s="13" t="s">
        <v>80</v>
      </c>
      <c r="AW600" s="13" t="s">
        <v>33</v>
      </c>
      <c r="AX600" s="13" t="s">
        <v>72</v>
      </c>
      <c r="AY600" s="234" t="s">
        <v>129</v>
      </c>
    </row>
    <row r="601" s="14" customFormat="1">
      <c r="A601" s="14"/>
      <c r="B601" s="235"/>
      <c r="C601" s="236"/>
      <c r="D601" s="226" t="s">
        <v>140</v>
      </c>
      <c r="E601" s="237" t="s">
        <v>19</v>
      </c>
      <c r="F601" s="238" t="s">
        <v>1184</v>
      </c>
      <c r="G601" s="236"/>
      <c r="H601" s="239">
        <v>2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5" t="s">
        <v>140</v>
      </c>
      <c r="AU601" s="245" t="s">
        <v>83</v>
      </c>
      <c r="AV601" s="14" t="s">
        <v>83</v>
      </c>
      <c r="AW601" s="14" t="s">
        <v>33</v>
      </c>
      <c r="AX601" s="14" t="s">
        <v>72</v>
      </c>
      <c r="AY601" s="245" t="s">
        <v>129</v>
      </c>
    </row>
    <row r="602" s="14" customFormat="1">
      <c r="A602" s="14"/>
      <c r="B602" s="235"/>
      <c r="C602" s="236"/>
      <c r="D602" s="226" t="s">
        <v>140</v>
      </c>
      <c r="E602" s="237" t="s">
        <v>19</v>
      </c>
      <c r="F602" s="238" t="s">
        <v>1180</v>
      </c>
      <c r="G602" s="236"/>
      <c r="H602" s="239">
        <v>2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140</v>
      </c>
      <c r="AU602" s="245" t="s">
        <v>83</v>
      </c>
      <c r="AV602" s="14" t="s">
        <v>83</v>
      </c>
      <c r="AW602" s="14" t="s">
        <v>33</v>
      </c>
      <c r="AX602" s="14" t="s">
        <v>72</v>
      </c>
      <c r="AY602" s="245" t="s">
        <v>129</v>
      </c>
    </row>
    <row r="603" s="15" customFormat="1">
      <c r="A603" s="15"/>
      <c r="B603" s="246"/>
      <c r="C603" s="247"/>
      <c r="D603" s="226" t="s">
        <v>140</v>
      </c>
      <c r="E603" s="248" t="s">
        <v>19</v>
      </c>
      <c r="F603" s="249" t="s">
        <v>156</v>
      </c>
      <c r="G603" s="247"/>
      <c r="H603" s="250">
        <v>4</v>
      </c>
      <c r="I603" s="251"/>
      <c r="J603" s="247"/>
      <c r="K603" s="247"/>
      <c r="L603" s="252"/>
      <c r="M603" s="253"/>
      <c r="N603" s="254"/>
      <c r="O603" s="254"/>
      <c r="P603" s="254"/>
      <c r="Q603" s="254"/>
      <c r="R603" s="254"/>
      <c r="S603" s="254"/>
      <c r="T603" s="25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6" t="s">
        <v>140</v>
      </c>
      <c r="AU603" s="256" t="s">
        <v>83</v>
      </c>
      <c r="AV603" s="15" t="s">
        <v>136</v>
      </c>
      <c r="AW603" s="15" t="s">
        <v>33</v>
      </c>
      <c r="AX603" s="15" t="s">
        <v>80</v>
      </c>
      <c r="AY603" s="256" t="s">
        <v>129</v>
      </c>
    </row>
    <row r="604" s="2" customFormat="1" ht="16.5" customHeight="1">
      <c r="A604" s="40"/>
      <c r="B604" s="41"/>
      <c r="C604" s="257" t="s">
        <v>703</v>
      </c>
      <c r="D604" s="257" t="s">
        <v>244</v>
      </c>
      <c r="E604" s="258" t="s">
        <v>1197</v>
      </c>
      <c r="F604" s="259" t="s">
        <v>1198</v>
      </c>
      <c r="G604" s="260" t="s">
        <v>323</v>
      </c>
      <c r="H604" s="261">
        <v>2</v>
      </c>
      <c r="I604" s="262"/>
      <c r="J604" s="263">
        <f>ROUND(I604*H604,2)</f>
        <v>0</v>
      </c>
      <c r="K604" s="259" t="s">
        <v>135</v>
      </c>
      <c r="L604" s="264"/>
      <c r="M604" s="265" t="s">
        <v>19</v>
      </c>
      <c r="N604" s="266" t="s">
        <v>43</v>
      </c>
      <c r="O604" s="86"/>
      <c r="P604" s="215">
        <f>O604*H604</f>
        <v>0</v>
      </c>
      <c r="Q604" s="215">
        <v>0.0012999999999999999</v>
      </c>
      <c r="R604" s="215">
        <f>Q604*H604</f>
        <v>0.0025999999999999999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188</v>
      </c>
      <c r="AT604" s="217" t="s">
        <v>244</v>
      </c>
      <c r="AU604" s="217" t="s">
        <v>83</v>
      </c>
      <c r="AY604" s="19" t="s">
        <v>129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80</v>
      </c>
      <c r="BK604" s="218">
        <f>ROUND(I604*H604,2)</f>
        <v>0</v>
      </c>
      <c r="BL604" s="19" t="s">
        <v>136</v>
      </c>
      <c r="BM604" s="217" t="s">
        <v>1199</v>
      </c>
    </row>
    <row r="605" s="13" customFormat="1">
      <c r="A605" s="13"/>
      <c r="B605" s="224"/>
      <c r="C605" s="225"/>
      <c r="D605" s="226" t="s">
        <v>140</v>
      </c>
      <c r="E605" s="227" t="s">
        <v>19</v>
      </c>
      <c r="F605" s="228" t="s">
        <v>545</v>
      </c>
      <c r="G605" s="225"/>
      <c r="H605" s="227" t="s">
        <v>19</v>
      </c>
      <c r="I605" s="229"/>
      <c r="J605" s="225"/>
      <c r="K605" s="225"/>
      <c r="L605" s="230"/>
      <c r="M605" s="231"/>
      <c r="N605" s="232"/>
      <c r="O605" s="232"/>
      <c r="P605" s="232"/>
      <c r="Q605" s="232"/>
      <c r="R605" s="232"/>
      <c r="S605" s="232"/>
      <c r="T605" s="23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4" t="s">
        <v>140</v>
      </c>
      <c r="AU605" s="234" t="s">
        <v>83</v>
      </c>
      <c r="AV605" s="13" t="s">
        <v>80</v>
      </c>
      <c r="AW605" s="13" t="s">
        <v>33</v>
      </c>
      <c r="AX605" s="13" t="s">
        <v>72</v>
      </c>
      <c r="AY605" s="234" t="s">
        <v>129</v>
      </c>
    </row>
    <row r="606" s="14" customFormat="1">
      <c r="A606" s="14"/>
      <c r="B606" s="235"/>
      <c r="C606" s="236"/>
      <c r="D606" s="226" t="s">
        <v>140</v>
      </c>
      <c r="E606" s="237" t="s">
        <v>19</v>
      </c>
      <c r="F606" s="238" t="s">
        <v>1181</v>
      </c>
      <c r="G606" s="236"/>
      <c r="H606" s="239">
        <v>2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140</v>
      </c>
      <c r="AU606" s="245" t="s">
        <v>83</v>
      </c>
      <c r="AV606" s="14" t="s">
        <v>83</v>
      </c>
      <c r="AW606" s="14" t="s">
        <v>33</v>
      </c>
      <c r="AX606" s="14" t="s">
        <v>80</v>
      </c>
      <c r="AY606" s="245" t="s">
        <v>129</v>
      </c>
    </row>
    <row r="607" s="2" customFormat="1" ht="16.5" customHeight="1">
      <c r="A607" s="40"/>
      <c r="B607" s="41"/>
      <c r="C607" s="257" t="s">
        <v>709</v>
      </c>
      <c r="D607" s="257" t="s">
        <v>244</v>
      </c>
      <c r="E607" s="258" t="s">
        <v>1200</v>
      </c>
      <c r="F607" s="259" t="s">
        <v>1201</v>
      </c>
      <c r="G607" s="260" t="s">
        <v>323</v>
      </c>
      <c r="H607" s="261">
        <v>1</v>
      </c>
      <c r="I607" s="262"/>
      <c r="J607" s="263">
        <f>ROUND(I607*H607,2)</f>
        <v>0</v>
      </c>
      <c r="K607" s="259" t="s">
        <v>135</v>
      </c>
      <c r="L607" s="264"/>
      <c r="M607" s="265" t="s">
        <v>19</v>
      </c>
      <c r="N607" s="266" t="s">
        <v>43</v>
      </c>
      <c r="O607" s="86"/>
      <c r="P607" s="215">
        <f>O607*H607</f>
        <v>0</v>
      </c>
      <c r="Q607" s="215">
        <v>0.0016999999999999999</v>
      </c>
      <c r="R607" s="215">
        <f>Q607*H607</f>
        <v>0.0016999999999999999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188</v>
      </c>
      <c r="AT607" s="217" t="s">
        <v>244</v>
      </c>
      <c r="AU607" s="217" t="s">
        <v>83</v>
      </c>
      <c r="AY607" s="19" t="s">
        <v>129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80</v>
      </c>
      <c r="BK607" s="218">
        <f>ROUND(I607*H607,2)</f>
        <v>0</v>
      </c>
      <c r="BL607" s="19" t="s">
        <v>136</v>
      </c>
      <c r="BM607" s="217" t="s">
        <v>1202</v>
      </c>
    </row>
    <row r="608" s="13" customFormat="1">
      <c r="A608" s="13"/>
      <c r="B608" s="224"/>
      <c r="C608" s="225"/>
      <c r="D608" s="226" t="s">
        <v>140</v>
      </c>
      <c r="E608" s="227" t="s">
        <v>19</v>
      </c>
      <c r="F608" s="228" t="s">
        <v>545</v>
      </c>
      <c r="G608" s="225"/>
      <c r="H608" s="227" t="s">
        <v>19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140</v>
      </c>
      <c r="AU608" s="234" t="s">
        <v>83</v>
      </c>
      <c r="AV608" s="13" t="s">
        <v>80</v>
      </c>
      <c r="AW608" s="13" t="s">
        <v>33</v>
      </c>
      <c r="AX608" s="13" t="s">
        <v>72</v>
      </c>
      <c r="AY608" s="234" t="s">
        <v>129</v>
      </c>
    </row>
    <row r="609" s="14" customFormat="1">
      <c r="A609" s="14"/>
      <c r="B609" s="235"/>
      <c r="C609" s="236"/>
      <c r="D609" s="226" t="s">
        <v>140</v>
      </c>
      <c r="E609" s="237" t="s">
        <v>19</v>
      </c>
      <c r="F609" s="238" t="s">
        <v>1183</v>
      </c>
      <c r="G609" s="236"/>
      <c r="H609" s="239">
        <v>1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140</v>
      </c>
      <c r="AU609" s="245" t="s">
        <v>83</v>
      </c>
      <c r="AV609" s="14" t="s">
        <v>83</v>
      </c>
      <c r="AW609" s="14" t="s">
        <v>33</v>
      </c>
      <c r="AX609" s="14" t="s">
        <v>80</v>
      </c>
      <c r="AY609" s="245" t="s">
        <v>129</v>
      </c>
    </row>
    <row r="610" s="2" customFormat="1" ht="16.5" customHeight="1">
      <c r="A610" s="40"/>
      <c r="B610" s="41"/>
      <c r="C610" s="257" t="s">
        <v>714</v>
      </c>
      <c r="D610" s="257" t="s">
        <v>244</v>
      </c>
      <c r="E610" s="258" t="s">
        <v>1203</v>
      </c>
      <c r="F610" s="259" t="s">
        <v>1204</v>
      </c>
      <c r="G610" s="260" t="s">
        <v>323</v>
      </c>
      <c r="H610" s="261">
        <v>2</v>
      </c>
      <c r="I610" s="262"/>
      <c r="J610" s="263">
        <f>ROUND(I610*H610,2)</f>
        <v>0</v>
      </c>
      <c r="K610" s="259" t="s">
        <v>135</v>
      </c>
      <c r="L610" s="264"/>
      <c r="M610" s="265" t="s">
        <v>19</v>
      </c>
      <c r="N610" s="266" t="s">
        <v>43</v>
      </c>
      <c r="O610" s="86"/>
      <c r="P610" s="215">
        <f>O610*H610</f>
        <v>0</v>
      </c>
      <c r="Q610" s="215">
        <v>0.0053</v>
      </c>
      <c r="R610" s="215">
        <f>Q610*H610</f>
        <v>0.0106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188</v>
      </c>
      <c r="AT610" s="217" t="s">
        <v>244</v>
      </c>
      <c r="AU610" s="217" t="s">
        <v>83</v>
      </c>
      <c r="AY610" s="19" t="s">
        <v>129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80</v>
      </c>
      <c r="BK610" s="218">
        <f>ROUND(I610*H610,2)</f>
        <v>0</v>
      </c>
      <c r="BL610" s="19" t="s">
        <v>136</v>
      </c>
      <c r="BM610" s="217" t="s">
        <v>1205</v>
      </c>
    </row>
    <row r="611" s="13" customFormat="1">
      <c r="A611" s="13"/>
      <c r="B611" s="224"/>
      <c r="C611" s="225"/>
      <c r="D611" s="226" t="s">
        <v>140</v>
      </c>
      <c r="E611" s="227" t="s">
        <v>19</v>
      </c>
      <c r="F611" s="228" t="s">
        <v>545</v>
      </c>
      <c r="G611" s="225"/>
      <c r="H611" s="227" t="s">
        <v>19</v>
      </c>
      <c r="I611" s="229"/>
      <c r="J611" s="225"/>
      <c r="K611" s="225"/>
      <c r="L611" s="230"/>
      <c r="M611" s="231"/>
      <c r="N611" s="232"/>
      <c r="O611" s="232"/>
      <c r="P611" s="232"/>
      <c r="Q611" s="232"/>
      <c r="R611" s="232"/>
      <c r="S611" s="232"/>
      <c r="T611" s="23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4" t="s">
        <v>140</v>
      </c>
      <c r="AU611" s="234" t="s">
        <v>83</v>
      </c>
      <c r="AV611" s="13" t="s">
        <v>80</v>
      </c>
      <c r="AW611" s="13" t="s">
        <v>33</v>
      </c>
      <c r="AX611" s="13" t="s">
        <v>72</v>
      </c>
      <c r="AY611" s="234" t="s">
        <v>129</v>
      </c>
    </row>
    <row r="612" s="14" customFormat="1">
      <c r="A612" s="14"/>
      <c r="B612" s="235"/>
      <c r="C612" s="236"/>
      <c r="D612" s="226" t="s">
        <v>140</v>
      </c>
      <c r="E612" s="237" t="s">
        <v>19</v>
      </c>
      <c r="F612" s="238" t="s">
        <v>1186</v>
      </c>
      <c r="G612" s="236"/>
      <c r="H612" s="239">
        <v>1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5" t="s">
        <v>140</v>
      </c>
      <c r="AU612" s="245" t="s">
        <v>83</v>
      </c>
      <c r="AV612" s="14" t="s">
        <v>83</v>
      </c>
      <c r="AW612" s="14" t="s">
        <v>33</v>
      </c>
      <c r="AX612" s="14" t="s">
        <v>72</v>
      </c>
      <c r="AY612" s="245" t="s">
        <v>129</v>
      </c>
    </row>
    <row r="613" s="14" customFormat="1">
      <c r="A613" s="14"/>
      <c r="B613" s="235"/>
      <c r="C613" s="236"/>
      <c r="D613" s="226" t="s">
        <v>140</v>
      </c>
      <c r="E613" s="237" t="s">
        <v>19</v>
      </c>
      <c r="F613" s="238" t="s">
        <v>1187</v>
      </c>
      <c r="G613" s="236"/>
      <c r="H613" s="239">
        <v>1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140</v>
      </c>
      <c r="AU613" s="245" t="s">
        <v>83</v>
      </c>
      <c r="AV613" s="14" t="s">
        <v>83</v>
      </c>
      <c r="AW613" s="14" t="s">
        <v>33</v>
      </c>
      <c r="AX613" s="14" t="s">
        <v>72</v>
      </c>
      <c r="AY613" s="245" t="s">
        <v>129</v>
      </c>
    </row>
    <row r="614" s="15" customFormat="1">
      <c r="A614" s="15"/>
      <c r="B614" s="246"/>
      <c r="C614" s="247"/>
      <c r="D614" s="226" t="s">
        <v>140</v>
      </c>
      <c r="E614" s="248" t="s">
        <v>19</v>
      </c>
      <c r="F614" s="249" t="s">
        <v>156</v>
      </c>
      <c r="G614" s="247"/>
      <c r="H614" s="250">
        <v>2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6" t="s">
        <v>140</v>
      </c>
      <c r="AU614" s="256" t="s">
        <v>83</v>
      </c>
      <c r="AV614" s="15" t="s">
        <v>136</v>
      </c>
      <c r="AW614" s="15" t="s">
        <v>33</v>
      </c>
      <c r="AX614" s="15" t="s">
        <v>80</v>
      </c>
      <c r="AY614" s="256" t="s">
        <v>129</v>
      </c>
    </row>
    <row r="615" s="2" customFormat="1" ht="16.5" customHeight="1">
      <c r="A615" s="40"/>
      <c r="B615" s="41"/>
      <c r="C615" s="206" t="s">
        <v>725</v>
      </c>
      <c r="D615" s="206" t="s">
        <v>131</v>
      </c>
      <c r="E615" s="207" t="s">
        <v>551</v>
      </c>
      <c r="F615" s="208" t="s">
        <v>552</v>
      </c>
      <c r="G615" s="209" t="s">
        <v>323</v>
      </c>
      <c r="H615" s="210">
        <v>9</v>
      </c>
      <c r="I615" s="211"/>
      <c r="J615" s="212">
        <f>ROUND(I615*H615,2)</f>
        <v>0</v>
      </c>
      <c r="K615" s="208" t="s">
        <v>135</v>
      </c>
      <c r="L615" s="46"/>
      <c r="M615" s="213" t="s">
        <v>19</v>
      </c>
      <c r="N615" s="214" t="s">
        <v>43</v>
      </c>
      <c r="O615" s="86"/>
      <c r="P615" s="215">
        <f>O615*H615</f>
        <v>0</v>
      </c>
      <c r="Q615" s="215">
        <v>0.11241</v>
      </c>
      <c r="R615" s="215">
        <f>Q615*H615</f>
        <v>1.01169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136</v>
      </c>
      <c r="AT615" s="217" t="s">
        <v>131</v>
      </c>
      <c r="AU615" s="217" t="s">
        <v>83</v>
      </c>
      <c r="AY615" s="19" t="s">
        <v>129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80</v>
      </c>
      <c r="BK615" s="218">
        <f>ROUND(I615*H615,2)</f>
        <v>0</v>
      </c>
      <c r="BL615" s="19" t="s">
        <v>136</v>
      </c>
      <c r="BM615" s="217" t="s">
        <v>1206</v>
      </c>
    </row>
    <row r="616" s="2" customFormat="1">
      <c r="A616" s="40"/>
      <c r="B616" s="41"/>
      <c r="C616" s="42"/>
      <c r="D616" s="219" t="s">
        <v>138</v>
      </c>
      <c r="E616" s="42"/>
      <c r="F616" s="220" t="s">
        <v>554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138</v>
      </c>
      <c r="AU616" s="19" t="s">
        <v>83</v>
      </c>
    </row>
    <row r="617" s="13" customFormat="1">
      <c r="A617" s="13"/>
      <c r="B617" s="224"/>
      <c r="C617" s="225"/>
      <c r="D617" s="226" t="s">
        <v>140</v>
      </c>
      <c r="E617" s="227" t="s">
        <v>19</v>
      </c>
      <c r="F617" s="228" t="s">
        <v>538</v>
      </c>
      <c r="G617" s="225"/>
      <c r="H617" s="227" t="s">
        <v>19</v>
      </c>
      <c r="I617" s="229"/>
      <c r="J617" s="225"/>
      <c r="K617" s="225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140</v>
      </c>
      <c r="AU617" s="234" t="s">
        <v>83</v>
      </c>
      <c r="AV617" s="13" t="s">
        <v>80</v>
      </c>
      <c r="AW617" s="13" t="s">
        <v>33</v>
      </c>
      <c r="AX617" s="13" t="s">
        <v>72</v>
      </c>
      <c r="AY617" s="234" t="s">
        <v>129</v>
      </c>
    </row>
    <row r="618" s="14" customFormat="1">
      <c r="A618" s="14"/>
      <c r="B618" s="235"/>
      <c r="C618" s="236"/>
      <c r="D618" s="226" t="s">
        <v>140</v>
      </c>
      <c r="E618" s="237" t="s">
        <v>19</v>
      </c>
      <c r="F618" s="238" t="s">
        <v>1180</v>
      </c>
      <c r="G618" s="236"/>
      <c r="H618" s="239">
        <v>2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5" t="s">
        <v>140</v>
      </c>
      <c r="AU618" s="245" t="s">
        <v>83</v>
      </c>
      <c r="AV618" s="14" t="s">
        <v>83</v>
      </c>
      <c r="AW618" s="14" t="s">
        <v>33</v>
      </c>
      <c r="AX618" s="14" t="s">
        <v>72</v>
      </c>
      <c r="AY618" s="245" t="s">
        <v>129</v>
      </c>
    </row>
    <row r="619" s="14" customFormat="1">
      <c r="A619" s="14"/>
      <c r="B619" s="235"/>
      <c r="C619" s="236"/>
      <c r="D619" s="226" t="s">
        <v>140</v>
      </c>
      <c r="E619" s="237" t="s">
        <v>19</v>
      </c>
      <c r="F619" s="238" t="s">
        <v>1181</v>
      </c>
      <c r="G619" s="236"/>
      <c r="H619" s="239">
        <v>2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140</v>
      </c>
      <c r="AU619" s="245" t="s">
        <v>83</v>
      </c>
      <c r="AV619" s="14" t="s">
        <v>83</v>
      </c>
      <c r="AW619" s="14" t="s">
        <v>33</v>
      </c>
      <c r="AX619" s="14" t="s">
        <v>72</v>
      </c>
      <c r="AY619" s="245" t="s">
        <v>129</v>
      </c>
    </row>
    <row r="620" s="14" customFormat="1">
      <c r="A620" s="14"/>
      <c r="B620" s="235"/>
      <c r="C620" s="236"/>
      <c r="D620" s="226" t="s">
        <v>140</v>
      </c>
      <c r="E620" s="237" t="s">
        <v>19</v>
      </c>
      <c r="F620" s="238" t="s">
        <v>1207</v>
      </c>
      <c r="G620" s="236"/>
      <c r="H620" s="239">
        <v>1</v>
      </c>
      <c r="I620" s="240"/>
      <c r="J620" s="236"/>
      <c r="K620" s="236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140</v>
      </c>
      <c r="AU620" s="245" t="s">
        <v>83</v>
      </c>
      <c r="AV620" s="14" t="s">
        <v>83</v>
      </c>
      <c r="AW620" s="14" t="s">
        <v>33</v>
      </c>
      <c r="AX620" s="14" t="s">
        <v>72</v>
      </c>
      <c r="AY620" s="245" t="s">
        <v>129</v>
      </c>
    </row>
    <row r="621" s="14" customFormat="1">
      <c r="A621" s="14"/>
      <c r="B621" s="235"/>
      <c r="C621" s="236"/>
      <c r="D621" s="226" t="s">
        <v>140</v>
      </c>
      <c r="E621" s="237" t="s">
        <v>19</v>
      </c>
      <c r="F621" s="238" t="s">
        <v>1208</v>
      </c>
      <c r="G621" s="236"/>
      <c r="H621" s="239">
        <v>2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5" t="s">
        <v>140</v>
      </c>
      <c r="AU621" s="245" t="s">
        <v>83</v>
      </c>
      <c r="AV621" s="14" t="s">
        <v>83</v>
      </c>
      <c r="AW621" s="14" t="s">
        <v>33</v>
      </c>
      <c r="AX621" s="14" t="s">
        <v>72</v>
      </c>
      <c r="AY621" s="245" t="s">
        <v>129</v>
      </c>
    </row>
    <row r="622" s="14" customFormat="1">
      <c r="A622" s="14"/>
      <c r="B622" s="235"/>
      <c r="C622" s="236"/>
      <c r="D622" s="226" t="s">
        <v>140</v>
      </c>
      <c r="E622" s="237" t="s">
        <v>19</v>
      </c>
      <c r="F622" s="238" t="s">
        <v>1186</v>
      </c>
      <c r="G622" s="236"/>
      <c r="H622" s="239">
        <v>1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140</v>
      </c>
      <c r="AU622" s="245" t="s">
        <v>83</v>
      </c>
      <c r="AV622" s="14" t="s">
        <v>83</v>
      </c>
      <c r="AW622" s="14" t="s">
        <v>33</v>
      </c>
      <c r="AX622" s="14" t="s">
        <v>72</v>
      </c>
      <c r="AY622" s="245" t="s">
        <v>129</v>
      </c>
    </row>
    <row r="623" s="14" customFormat="1">
      <c r="A623" s="14"/>
      <c r="B623" s="235"/>
      <c r="C623" s="236"/>
      <c r="D623" s="226" t="s">
        <v>140</v>
      </c>
      <c r="E623" s="237" t="s">
        <v>19</v>
      </c>
      <c r="F623" s="238" t="s">
        <v>1187</v>
      </c>
      <c r="G623" s="236"/>
      <c r="H623" s="239">
        <v>1</v>
      </c>
      <c r="I623" s="240"/>
      <c r="J623" s="236"/>
      <c r="K623" s="236"/>
      <c r="L623" s="241"/>
      <c r="M623" s="242"/>
      <c r="N623" s="243"/>
      <c r="O623" s="243"/>
      <c r="P623" s="243"/>
      <c r="Q623" s="243"/>
      <c r="R623" s="243"/>
      <c r="S623" s="243"/>
      <c r="T623" s="24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5" t="s">
        <v>140</v>
      </c>
      <c r="AU623" s="245" t="s">
        <v>83</v>
      </c>
      <c r="AV623" s="14" t="s">
        <v>83</v>
      </c>
      <c r="AW623" s="14" t="s">
        <v>33</v>
      </c>
      <c r="AX623" s="14" t="s">
        <v>72</v>
      </c>
      <c r="AY623" s="245" t="s">
        <v>129</v>
      </c>
    </row>
    <row r="624" s="15" customFormat="1">
      <c r="A624" s="15"/>
      <c r="B624" s="246"/>
      <c r="C624" s="247"/>
      <c r="D624" s="226" t="s">
        <v>140</v>
      </c>
      <c r="E624" s="248" t="s">
        <v>19</v>
      </c>
      <c r="F624" s="249" t="s">
        <v>156</v>
      </c>
      <c r="G624" s="247"/>
      <c r="H624" s="250">
        <v>9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6" t="s">
        <v>140</v>
      </c>
      <c r="AU624" s="256" t="s">
        <v>83</v>
      </c>
      <c r="AV624" s="15" t="s">
        <v>136</v>
      </c>
      <c r="AW624" s="15" t="s">
        <v>33</v>
      </c>
      <c r="AX624" s="15" t="s">
        <v>80</v>
      </c>
      <c r="AY624" s="256" t="s">
        <v>129</v>
      </c>
    </row>
    <row r="625" s="2" customFormat="1" ht="16.5" customHeight="1">
      <c r="A625" s="40"/>
      <c r="B625" s="41"/>
      <c r="C625" s="257" t="s">
        <v>736</v>
      </c>
      <c r="D625" s="257" t="s">
        <v>244</v>
      </c>
      <c r="E625" s="258" t="s">
        <v>558</v>
      </c>
      <c r="F625" s="259" t="s">
        <v>559</v>
      </c>
      <c r="G625" s="260" t="s">
        <v>323</v>
      </c>
      <c r="H625" s="261">
        <v>9</v>
      </c>
      <c r="I625" s="262"/>
      <c r="J625" s="263">
        <f>ROUND(I625*H625,2)</f>
        <v>0</v>
      </c>
      <c r="K625" s="259" t="s">
        <v>135</v>
      </c>
      <c r="L625" s="264"/>
      <c r="M625" s="265" t="s">
        <v>19</v>
      </c>
      <c r="N625" s="266" t="s">
        <v>43</v>
      </c>
      <c r="O625" s="86"/>
      <c r="P625" s="215">
        <f>O625*H625</f>
        <v>0</v>
      </c>
      <c r="Q625" s="215">
        <v>0.0061000000000000004</v>
      </c>
      <c r="R625" s="215">
        <f>Q625*H625</f>
        <v>0.054900000000000004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188</v>
      </c>
      <c r="AT625" s="217" t="s">
        <v>244</v>
      </c>
      <c r="AU625" s="217" t="s">
        <v>83</v>
      </c>
      <c r="AY625" s="19" t="s">
        <v>129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136</v>
      </c>
      <c r="BM625" s="217" t="s">
        <v>1209</v>
      </c>
    </row>
    <row r="626" s="2" customFormat="1" ht="16.5" customHeight="1">
      <c r="A626" s="40"/>
      <c r="B626" s="41"/>
      <c r="C626" s="257" t="s">
        <v>741</v>
      </c>
      <c r="D626" s="257" t="s">
        <v>244</v>
      </c>
      <c r="E626" s="258" t="s">
        <v>562</v>
      </c>
      <c r="F626" s="259" t="s">
        <v>563</v>
      </c>
      <c r="G626" s="260" t="s">
        <v>323</v>
      </c>
      <c r="H626" s="261">
        <v>9</v>
      </c>
      <c r="I626" s="262"/>
      <c r="J626" s="263">
        <f>ROUND(I626*H626,2)</f>
        <v>0</v>
      </c>
      <c r="K626" s="259" t="s">
        <v>135</v>
      </c>
      <c r="L626" s="264"/>
      <c r="M626" s="265" t="s">
        <v>19</v>
      </c>
      <c r="N626" s="266" t="s">
        <v>43</v>
      </c>
      <c r="O626" s="86"/>
      <c r="P626" s="215">
        <f>O626*H626</f>
        <v>0</v>
      </c>
      <c r="Q626" s="215">
        <v>0.0030000000000000001</v>
      </c>
      <c r="R626" s="215">
        <f>Q626*H626</f>
        <v>0.027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188</v>
      </c>
      <c r="AT626" s="217" t="s">
        <v>244</v>
      </c>
      <c r="AU626" s="217" t="s">
        <v>83</v>
      </c>
      <c r="AY626" s="19" t="s">
        <v>129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80</v>
      </c>
      <c r="BK626" s="218">
        <f>ROUND(I626*H626,2)</f>
        <v>0</v>
      </c>
      <c r="BL626" s="19" t="s">
        <v>136</v>
      </c>
      <c r="BM626" s="217" t="s">
        <v>1210</v>
      </c>
    </row>
    <row r="627" s="2" customFormat="1" ht="16.5" customHeight="1">
      <c r="A627" s="40"/>
      <c r="B627" s="41"/>
      <c r="C627" s="257" t="s">
        <v>745</v>
      </c>
      <c r="D627" s="257" t="s">
        <v>244</v>
      </c>
      <c r="E627" s="258" t="s">
        <v>566</v>
      </c>
      <c r="F627" s="259" t="s">
        <v>567</v>
      </c>
      <c r="G627" s="260" t="s">
        <v>323</v>
      </c>
      <c r="H627" s="261">
        <v>18</v>
      </c>
      <c r="I627" s="262"/>
      <c r="J627" s="263">
        <f>ROUND(I627*H627,2)</f>
        <v>0</v>
      </c>
      <c r="K627" s="259" t="s">
        <v>135</v>
      </c>
      <c r="L627" s="264"/>
      <c r="M627" s="265" t="s">
        <v>19</v>
      </c>
      <c r="N627" s="266" t="s">
        <v>43</v>
      </c>
      <c r="O627" s="86"/>
      <c r="P627" s="215">
        <f>O627*H627</f>
        <v>0</v>
      </c>
      <c r="Q627" s="215">
        <v>0.00035</v>
      </c>
      <c r="R627" s="215">
        <f>Q627*H627</f>
        <v>0.0063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188</v>
      </c>
      <c r="AT627" s="217" t="s">
        <v>244</v>
      </c>
      <c r="AU627" s="217" t="s">
        <v>83</v>
      </c>
      <c r="AY627" s="19" t="s">
        <v>129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80</v>
      </c>
      <c r="BK627" s="218">
        <f>ROUND(I627*H627,2)</f>
        <v>0</v>
      </c>
      <c r="BL627" s="19" t="s">
        <v>136</v>
      </c>
      <c r="BM627" s="217" t="s">
        <v>1211</v>
      </c>
    </row>
    <row r="628" s="14" customFormat="1">
      <c r="A628" s="14"/>
      <c r="B628" s="235"/>
      <c r="C628" s="236"/>
      <c r="D628" s="226" t="s">
        <v>140</v>
      </c>
      <c r="E628" s="236"/>
      <c r="F628" s="238" t="s">
        <v>1212</v>
      </c>
      <c r="G628" s="236"/>
      <c r="H628" s="239">
        <v>18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140</v>
      </c>
      <c r="AU628" s="245" t="s">
        <v>83</v>
      </c>
      <c r="AV628" s="14" t="s">
        <v>83</v>
      </c>
      <c r="AW628" s="14" t="s">
        <v>4</v>
      </c>
      <c r="AX628" s="14" t="s">
        <v>80</v>
      </c>
      <c r="AY628" s="245" t="s">
        <v>129</v>
      </c>
    </row>
    <row r="629" s="2" customFormat="1" ht="16.5" customHeight="1">
      <c r="A629" s="40"/>
      <c r="B629" s="41"/>
      <c r="C629" s="257" t="s">
        <v>752</v>
      </c>
      <c r="D629" s="257" t="s">
        <v>244</v>
      </c>
      <c r="E629" s="258" t="s">
        <v>571</v>
      </c>
      <c r="F629" s="259" t="s">
        <v>572</v>
      </c>
      <c r="G629" s="260" t="s">
        <v>323</v>
      </c>
      <c r="H629" s="261">
        <v>9</v>
      </c>
      <c r="I629" s="262"/>
      <c r="J629" s="263">
        <f>ROUND(I629*H629,2)</f>
        <v>0</v>
      </c>
      <c r="K629" s="259" t="s">
        <v>135</v>
      </c>
      <c r="L629" s="264"/>
      <c r="M629" s="265" t="s">
        <v>19</v>
      </c>
      <c r="N629" s="266" t="s">
        <v>43</v>
      </c>
      <c r="O629" s="86"/>
      <c r="P629" s="215">
        <f>O629*H629</f>
        <v>0</v>
      </c>
      <c r="Q629" s="215">
        <v>0.00010000000000000001</v>
      </c>
      <c r="R629" s="215">
        <f>Q629*H629</f>
        <v>0.00090000000000000008</v>
      </c>
      <c r="S629" s="215">
        <v>0</v>
      </c>
      <c r="T629" s="216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7" t="s">
        <v>188</v>
      </c>
      <c r="AT629" s="217" t="s">
        <v>244</v>
      </c>
      <c r="AU629" s="217" t="s">
        <v>83</v>
      </c>
      <c r="AY629" s="19" t="s">
        <v>129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9" t="s">
        <v>80</v>
      </c>
      <c r="BK629" s="218">
        <f>ROUND(I629*H629,2)</f>
        <v>0</v>
      </c>
      <c r="BL629" s="19" t="s">
        <v>136</v>
      </c>
      <c r="BM629" s="217" t="s">
        <v>1213</v>
      </c>
    </row>
    <row r="630" s="2" customFormat="1" ht="21.75" customHeight="1">
      <c r="A630" s="40"/>
      <c r="B630" s="41"/>
      <c r="C630" s="206" t="s">
        <v>761</v>
      </c>
      <c r="D630" s="206" t="s">
        <v>131</v>
      </c>
      <c r="E630" s="207" t="s">
        <v>575</v>
      </c>
      <c r="F630" s="208" t="s">
        <v>576</v>
      </c>
      <c r="G630" s="209" t="s">
        <v>151</v>
      </c>
      <c r="H630" s="210">
        <v>79</v>
      </c>
      <c r="I630" s="211"/>
      <c r="J630" s="212">
        <f>ROUND(I630*H630,2)</f>
        <v>0</v>
      </c>
      <c r="K630" s="208" t="s">
        <v>135</v>
      </c>
      <c r="L630" s="46"/>
      <c r="M630" s="213" t="s">
        <v>19</v>
      </c>
      <c r="N630" s="214" t="s">
        <v>43</v>
      </c>
      <c r="O630" s="86"/>
      <c r="P630" s="215">
        <f>O630*H630</f>
        <v>0</v>
      </c>
      <c r="Q630" s="215">
        <v>0.00033</v>
      </c>
      <c r="R630" s="215">
        <f>Q630*H630</f>
        <v>0.026069999999999999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136</v>
      </c>
      <c r="AT630" s="217" t="s">
        <v>131</v>
      </c>
      <c r="AU630" s="217" t="s">
        <v>83</v>
      </c>
      <c r="AY630" s="19" t="s">
        <v>129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80</v>
      </c>
      <c r="BK630" s="218">
        <f>ROUND(I630*H630,2)</f>
        <v>0</v>
      </c>
      <c r="BL630" s="19" t="s">
        <v>136</v>
      </c>
      <c r="BM630" s="217" t="s">
        <v>1214</v>
      </c>
    </row>
    <row r="631" s="2" customFormat="1">
      <c r="A631" s="40"/>
      <c r="B631" s="41"/>
      <c r="C631" s="42"/>
      <c r="D631" s="219" t="s">
        <v>138</v>
      </c>
      <c r="E631" s="42"/>
      <c r="F631" s="220" t="s">
        <v>578</v>
      </c>
      <c r="G631" s="42"/>
      <c r="H631" s="42"/>
      <c r="I631" s="221"/>
      <c r="J631" s="42"/>
      <c r="K631" s="42"/>
      <c r="L631" s="46"/>
      <c r="M631" s="222"/>
      <c r="N631" s="223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138</v>
      </c>
      <c r="AU631" s="19" t="s">
        <v>83</v>
      </c>
    </row>
    <row r="632" s="13" customFormat="1">
      <c r="A632" s="13"/>
      <c r="B632" s="224"/>
      <c r="C632" s="225"/>
      <c r="D632" s="226" t="s">
        <v>140</v>
      </c>
      <c r="E632" s="227" t="s">
        <v>19</v>
      </c>
      <c r="F632" s="228" t="s">
        <v>579</v>
      </c>
      <c r="G632" s="225"/>
      <c r="H632" s="227" t="s">
        <v>19</v>
      </c>
      <c r="I632" s="229"/>
      <c r="J632" s="225"/>
      <c r="K632" s="225"/>
      <c r="L632" s="230"/>
      <c r="M632" s="231"/>
      <c r="N632" s="232"/>
      <c r="O632" s="232"/>
      <c r="P632" s="232"/>
      <c r="Q632" s="232"/>
      <c r="R632" s="232"/>
      <c r="S632" s="232"/>
      <c r="T632" s="23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4" t="s">
        <v>140</v>
      </c>
      <c r="AU632" s="234" t="s">
        <v>83</v>
      </c>
      <c r="AV632" s="13" t="s">
        <v>80</v>
      </c>
      <c r="AW632" s="13" t="s">
        <v>33</v>
      </c>
      <c r="AX632" s="13" t="s">
        <v>72</v>
      </c>
      <c r="AY632" s="234" t="s">
        <v>129</v>
      </c>
    </row>
    <row r="633" s="14" customFormat="1">
      <c r="A633" s="14"/>
      <c r="B633" s="235"/>
      <c r="C633" s="236"/>
      <c r="D633" s="226" t="s">
        <v>140</v>
      </c>
      <c r="E633" s="237" t="s">
        <v>19</v>
      </c>
      <c r="F633" s="238" t="s">
        <v>1215</v>
      </c>
      <c r="G633" s="236"/>
      <c r="H633" s="239">
        <v>75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140</v>
      </c>
      <c r="AU633" s="245" t="s">
        <v>83</v>
      </c>
      <c r="AV633" s="14" t="s">
        <v>83</v>
      </c>
      <c r="AW633" s="14" t="s">
        <v>33</v>
      </c>
      <c r="AX633" s="14" t="s">
        <v>72</v>
      </c>
      <c r="AY633" s="245" t="s">
        <v>129</v>
      </c>
    </row>
    <row r="634" s="14" customFormat="1">
      <c r="A634" s="14"/>
      <c r="B634" s="235"/>
      <c r="C634" s="236"/>
      <c r="D634" s="226" t="s">
        <v>140</v>
      </c>
      <c r="E634" s="237" t="s">
        <v>19</v>
      </c>
      <c r="F634" s="238" t="s">
        <v>1216</v>
      </c>
      <c r="G634" s="236"/>
      <c r="H634" s="239">
        <v>4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5" t="s">
        <v>140</v>
      </c>
      <c r="AU634" s="245" t="s">
        <v>83</v>
      </c>
      <c r="AV634" s="14" t="s">
        <v>83</v>
      </c>
      <c r="AW634" s="14" t="s">
        <v>33</v>
      </c>
      <c r="AX634" s="14" t="s">
        <v>72</v>
      </c>
      <c r="AY634" s="245" t="s">
        <v>129</v>
      </c>
    </row>
    <row r="635" s="15" customFormat="1">
      <c r="A635" s="15"/>
      <c r="B635" s="246"/>
      <c r="C635" s="247"/>
      <c r="D635" s="226" t="s">
        <v>140</v>
      </c>
      <c r="E635" s="248" t="s">
        <v>19</v>
      </c>
      <c r="F635" s="249" t="s">
        <v>156</v>
      </c>
      <c r="G635" s="247"/>
      <c r="H635" s="250">
        <v>79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6" t="s">
        <v>140</v>
      </c>
      <c r="AU635" s="256" t="s">
        <v>83</v>
      </c>
      <c r="AV635" s="15" t="s">
        <v>136</v>
      </c>
      <c r="AW635" s="15" t="s">
        <v>33</v>
      </c>
      <c r="AX635" s="15" t="s">
        <v>80</v>
      </c>
      <c r="AY635" s="256" t="s">
        <v>129</v>
      </c>
    </row>
    <row r="636" s="2" customFormat="1" ht="21.75" customHeight="1">
      <c r="A636" s="40"/>
      <c r="B636" s="41"/>
      <c r="C636" s="206" t="s">
        <v>769</v>
      </c>
      <c r="D636" s="206" t="s">
        <v>131</v>
      </c>
      <c r="E636" s="207" t="s">
        <v>1217</v>
      </c>
      <c r="F636" s="208" t="s">
        <v>1218</v>
      </c>
      <c r="G636" s="209" t="s">
        <v>151</v>
      </c>
      <c r="H636" s="210">
        <v>4</v>
      </c>
      <c r="I636" s="211"/>
      <c r="J636" s="212">
        <f>ROUND(I636*H636,2)</f>
        <v>0</v>
      </c>
      <c r="K636" s="208" t="s">
        <v>135</v>
      </c>
      <c r="L636" s="46"/>
      <c r="M636" s="213" t="s">
        <v>19</v>
      </c>
      <c r="N636" s="214" t="s">
        <v>43</v>
      </c>
      <c r="O636" s="86"/>
      <c r="P636" s="215">
        <f>O636*H636</f>
        <v>0</v>
      </c>
      <c r="Q636" s="215">
        <v>0.00033</v>
      </c>
      <c r="R636" s="215">
        <f>Q636*H636</f>
        <v>0.00132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136</v>
      </c>
      <c r="AT636" s="217" t="s">
        <v>131</v>
      </c>
      <c r="AU636" s="217" t="s">
        <v>83</v>
      </c>
      <c r="AY636" s="19" t="s">
        <v>129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80</v>
      </c>
      <c r="BK636" s="218">
        <f>ROUND(I636*H636,2)</f>
        <v>0</v>
      </c>
      <c r="BL636" s="19" t="s">
        <v>136</v>
      </c>
      <c r="BM636" s="217" t="s">
        <v>1219</v>
      </c>
    </row>
    <row r="637" s="2" customFormat="1">
      <c r="A637" s="40"/>
      <c r="B637" s="41"/>
      <c r="C637" s="42"/>
      <c r="D637" s="219" t="s">
        <v>138</v>
      </c>
      <c r="E637" s="42"/>
      <c r="F637" s="220" t="s">
        <v>1220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138</v>
      </c>
      <c r="AU637" s="19" t="s">
        <v>83</v>
      </c>
    </row>
    <row r="638" s="13" customFormat="1">
      <c r="A638" s="13"/>
      <c r="B638" s="224"/>
      <c r="C638" s="225"/>
      <c r="D638" s="226" t="s">
        <v>140</v>
      </c>
      <c r="E638" s="227" t="s">
        <v>19</v>
      </c>
      <c r="F638" s="228" t="s">
        <v>579</v>
      </c>
      <c r="G638" s="225"/>
      <c r="H638" s="227" t="s">
        <v>19</v>
      </c>
      <c r="I638" s="229"/>
      <c r="J638" s="225"/>
      <c r="K638" s="225"/>
      <c r="L638" s="230"/>
      <c r="M638" s="231"/>
      <c r="N638" s="232"/>
      <c r="O638" s="232"/>
      <c r="P638" s="232"/>
      <c r="Q638" s="232"/>
      <c r="R638" s="232"/>
      <c r="S638" s="232"/>
      <c r="T638" s="23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4" t="s">
        <v>140</v>
      </c>
      <c r="AU638" s="234" t="s">
        <v>83</v>
      </c>
      <c r="AV638" s="13" t="s">
        <v>80</v>
      </c>
      <c r="AW638" s="13" t="s">
        <v>33</v>
      </c>
      <c r="AX638" s="13" t="s">
        <v>72</v>
      </c>
      <c r="AY638" s="234" t="s">
        <v>129</v>
      </c>
    </row>
    <row r="639" s="14" customFormat="1">
      <c r="A639" s="14"/>
      <c r="B639" s="235"/>
      <c r="C639" s="236"/>
      <c r="D639" s="226" t="s">
        <v>140</v>
      </c>
      <c r="E639" s="237" t="s">
        <v>19</v>
      </c>
      <c r="F639" s="238" t="s">
        <v>1221</v>
      </c>
      <c r="G639" s="236"/>
      <c r="H639" s="239">
        <v>4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5" t="s">
        <v>140</v>
      </c>
      <c r="AU639" s="245" t="s">
        <v>83</v>
      </c>
      <c r="AV639" s="14" t="s">
        <v>83</v>
      </c>
      <c r="AW639" s="14" t="s">
        <v>33</v>
      </c>
      <c r="AX639" s="14" t="s">
        <v>80</v>
      </c>
      <c r="AY639" s="245" t="s">
        <v>129</v>
      </c>
    </row>
    <row r="640" s="2" customFormat="1" ht="21.75" customHeight="1">
      <c r="A640" s="40"/>
      <c r="B640" s="41"/>
      <c r="C640" s="206" t="s">
        <v>775</v>
      </c>
      <c r="D640" s="206" t="s">
        <v>131</v>
      </c>
      <c r="E640" s="207" t="s">
        <v>1222</v>
      </c>
      <c r="F640" s="208" t="s">
        <v>1223</v>
      </c>
      <c r="G640" s="209" t="s">
        <v>134</v>
      </c>
      <c r="H640" s="210">
        <v>16.5</v>
      </c>
      <c r="I640" s="211"/>
      <c r="J640" s="212">
        <f>ROUND(I640*H640,2)</f>
        <v>0</v>
      </c>
      <c r="K640" s="208" t="s">
        <v>135</v>
      </c>
      <c r="L640" s="46"/>
      <c r="M640" s="213" t="s">
        <v>19</v>
      </c>
      <c r="N640" s="214" t="s">
        <v>43</v>
      </c>
      <c r="O640" s="86"/>
      <c r="P640" s="215">
        <f>O640*H640</f>
        <v>0</v>
      </c>
      <c r="Q640" s="215">
        <v>0.0025999999999999999</v>
      </c>
      <c r="R640" s="215">
        <f>Q640*H640</f>
        <v>0.042900000000000001</v>
      </c>
      <c r="S640" s="215">
        <v>0</v>
      </c>
      <c r="T640" s="21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136</v>
      </c>
      <c r="AT640" s="217" t="s">
        <v>131</v>
      </c>
      <c r="AU640" s="217" t="s">
        <v>83</v>
      </c>
      <c r="AY640" s="19" t="s">
        <v>129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80</v>
      </c>
      <c r="BK640" s="218">
        <f>ROUND(I640*H640,2)</f>
        <v>0</v>
      </c>
      <c r="BL640" s="19" t="s">
        <v>136</v>
      </c>
      <c r="BM640" s="217" t="s">
        <v>1224</v>
      </c>
    </row>
    <row r="641" s="2" customFormat="1">
      <c r="A641" s="40"/>
      <c r="B641" s="41"/>
      <c r="C641" s="42"/>
      <c r="D641" s="219" t="s">
        <v>138</v>
      </c>
      <c r="E641" s="42"/>
      <c r="F641" s="220" t="s">
        <v>1225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138</v>
      </c>
      <c r="AU641" s="19" t="s">
        <v>83</v>
      </c>
    </row>
    <row r="642" s="13" customFormat="1">
      <c r="A642" s="13"/>
      <c r="B642" s="224"/>
      <c r="C642" s="225"/>
      <c r="D642" s="226" t="s">
        <v>140</v>
      </c>
      <c r="E642" s="227" t="s">
        <v>19</v>
      </c>
      <c r="F642" s="228" t="s">
        <v>579</v>
      </c>
      <c r="G642" s="225"/>
      <c r="H642" s="227" t="s">
        <v>19</v>
      </c>
      <c r="I642" s="229"/>
      <c r="J642" s="225"/>
      <c r="K642" s="225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140</v>
      </c>
      <c r="AU642" s="234" t="s">
        <v>83</v>
      </c>
      <c r="AV642" s="13" t="s">
        <v>80</v>
      </c>
      <c r="AW642" s="13" t="s">
        <v>33</v>
      </c>
      <c r="AX642" s="13" t="s">
        <v>72</v>
      </c>
      <c r="AY642" s="234" t="s">
        <v>129</v>
      </c>
    </row>
    <row r="643" s="14" customFormat="1">
      <c r="A643" s="14"/>
      <c r="B643" s="235"/>
      <c r="C643" s="236"/>
      <c r="D643" s="226" t="s">
        <v>140</v>
      </c>
      <c r="E643" s="237" t="s">
        <v>19</v>
      </c>
      <c r="F643" s="238" t="s">
        <v>1226</v>
      </c>
      <c r="G643" s="236"/>
      <c r="H643" s="239">
        <v>10.5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140</v>
      </c>
      <c r="AU643" s="245" t="s">
        <v>83</v>
      </c>
      <c r="AV643" s="14" t="s">
        <v>83</v>
      </c>
      <c r="AW643" s="14" t="s">
        <v>33</v>
      </c>
      <c r="AX643" s="14" t="s">
        <v>72</v>
      </c>
      <c r="AY643" s="245" t="s">
        <v>129</v>
      </c>
    </row>
    <row r="644" s="14" customFormat="1">
      <c r="A644" s="14"/>
      <c r="B644" s="235"/>
      <c r="C644" s="236"/>
      <c r="D644" s="226" t="s">
        <v>140</v>
      </c>
      <c r="E644" s="237" t="s">
        <v>19</v>
      </c>
      <c r="F644" s="238" t="s">
        <v>1227</v>
      </c>
      <c r="G644" s="236"/>
      <c r="H644" s="239">
        <v>2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140</v>
      </c>
      <c r="AU644" s="245" t="s">
        <v>83</v>
      </c>
      <c r="AV644" s="14" t="s">
        <v>83</v>
      </c>
      <c r="AW644" s="14" t="s">
        <v>33</v>
      </c>
      <c r="AX644" s="14" t="s">
        <v>72</v>
      </c>
      <c r="AY644" s="245" t="s">
        <v>129</v>
      </c>
    </row>
    <row r="645" s="14" customFormat="1">
      <c r="A645" s="14"/>
      <c r="B645" s="235"/>
      <c r="C645" s="236"/>
      <c r="D645" s="226" t="s">
        <v>140</v>
      </c>
      <c r="E645" s="237" t="s">
        <v>19</v>
      </c>
      <c r="F645" s="238" t="s">
        <v>1228</v>
      </c>
      <c r="G645" s="236"/>
      <c r="H645" s="239">
        <v>4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140</v>
      </c>
      <c r="AU645" s="245" t="s">
        <v>83</v>
      </c>
      <c r="AV645" s="14" t="s">
        <v>83</v>
      </c>
      <c r="AW645" s="14" t="s">
        <v>33</v>
      </c>
      <c r="AX645" s="14" t="s">
        <v>72</v>
      </c>
      <c r="AY645" s="245" t="s">
        <v>129</v>
      </c>
    </row>
    <row r="646" s="15" customFormat="1">
      <c r="A646" s="15"/>
      <c r="B646" s="246"/>
      <c r="C646" s="247"/>
      <c r="D646" s="226" t="s">
        <v>140</v>
      </c>
      <c r="E646" s="248" t="s">
        <v>19</v>
      </c>
      <c r="F646" s="249" t="s">
        <v>156</v>
      </c>
      <c r="G646" s="247"/>
      <c r="H646" s="250">
        <v>16.5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140</v>
      </c>
      <c r="AU646" s="256" t="s">
        <v>83</v>
      </c>
      <c r="AV646" s="15" t="s">
        <v>136</v>
      </c>
      <c r="AW646" s="15" t="s">
        <v>33</v>
      </c>
      <c r="AX646" s="15" t="s">
        <v>80</v>
      </c>
      <c r="AY646" s="256" t="s">
        <v>129</v>
      </c>
    </row>
    <row r="647" s="2" customFormat="1" ht="24.15" customHeight="1">
      <c r="A647" s="40"/>
      <c r="B647" s="41"/>
      <c r="C647" s="206" t="s">
        <v>781</v>
      </c>
      <c r="D647" s="206" t="s">
        <v>131</v>
      </c>
      <c r="E647" s="207" t="s">
        <v>600</v>
      </c>
      <c r="F647" s="208" t="s">
        <v>601</v>
      </c>
      <c r="G647" s="209" t="s">
        <v>151</v>
      </c>
      <c r="H647" s="210">
        <v>83</v>
      </c>
      <c r="I647" s="211"/>
      <c r="J647" s="212">
        <f>ROUND(I647*H647,2)</f>
        <v>0</v>
      </c>
      <c r="K647" s="208" t="s">
        <v>135</v>
      </c>
      <c r="L647" s="46"/>
      <c r="M647" s="213" t="s">
        <v>19</v>
      </c>
      <c r="N647" s="214" t="s">
        <v>43</v>
      </c>
      <c r="O647" s="86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7" t="s">
        <v>136</v>
      </c>
      <c r="AT647" s="217" t="s">
        <v>131</v>
      </c>
      <c r="AU647" s="217" t="s">
        <v>83</v>
      </c>
      <c r="AY647" s="19" t="s">
        <v>129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9" t="s">
        <v>80</v>
      </c>
      <c r="BK647" s="218">
        <f>ROUND(I647*H647,2)</f>
        <v>0</v>
      </c>
      <c r="BL647" s="19" t="s">
        <v>136</v>
      </c>
      <c r="BM647" s="217" t="s">
        <v>1229</v>
      </c>
    </row>
    <row r="648" s="2" customFormat="1">
      <c r="A648" s="40"/>
      <c r="B648" s="41"/>
      <c r="C648" s="42"/>
      <c r="D648" s="219" t="s">
        <v>138</v>
      </c>
      <c r="E648" s="42"/>
      <c r="F648" s="220" t="s">
        <v>603</v>
      </c>
      <c r="G648" s="42"/>
      <c r="H648" s="42"/>
      <c r="I648" s="221"/>
      <c r="J648" s="42"/>
      <c r="K648" s="42"/>
      <c r="L648" s="46"/>
      <c r="M648" s="222"/>
      <c r="N648" s="223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138</v>
      </c>
      <c r="AU648" s="19" t="s">
        <v>83</v>
      </c>
    </row>
    <row r="649" s="2" customFormat="1" ht="24.15" customHeight="1">
      <c r="A649" s="40"/>
      <c r="B649" s="41"/>
      <c r="C649" s="206" t="s">
        <v>789</v>
      </c>
      <c r="D649" s="206" t="s">
        <v>131</v>
      </c>
      <c r="E649" s="207" t="s">
        <v>1230</v>
      </c>
      <c r="F649" s="208" t="s">
        <v>1231</v>
      </c>
      <c r="G649" s="209" t="s">
        <v>134</v>
      </c>
      <c r="H649" s="210">
        <v>16.5</v>
      </c>
      <c r="I649" s="211"/>
      <c r="J649" s="212">
        <f>ROUND(I649*H649,2)</f>
        <v>0</v>
      </c>
      <c r="K649" s="208" t="s">
        <v>135</v>
      </c>
      <c r="L649" s="46"/>
      <c r="M649" s="213" t="s">
        <v>19</v>
      </c>
      <c r="N649" s="214" t="s">
        <v>43</v>
      </c>
      <c r="O649" s="86"/>
      <c r="P649" s="215">
        <f>O649*H649</f>
        <v>0</v>
      </c>
      <c r="Q649" s="215">
        <v>1.0000000000000001E-05</v>
      </c>
      <c r="R649" s="215">
        <f>Q649*H649</f>
        <v>0.00016500000000000003</v>
      </c>
      <c r="S649" s="215">
        <v>0</v>
      </c>
      <c r="T649" s="21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7" t="s">
        <v>136</v>
      </c>
      <c r="AT649" s="217" t="s">
        <v>131</v>
      </c>
      <c r="AU649" s="217" t="s">
        <v>83</v>
      </c>
      <c r="AY649" s="19" t="s">
        <v>129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9" t="s">
        <v>80</v>
      </c>
      <c r="BK649" s="218">
        <f>ROUND(I649*H649,2)</f>
        <v>0</v>
      </c>
      <c r="BL649" s="19" t="s">
        <v>136</v>
      </c>
      <c r="BM649" s="217" t="s">
        <v>1232</v>
      </c>
    </row>
    <row r="650" s="2" customFormat="1">
      <c r="A650" s="40"/>
      <c r="B650" s="41"/>
      <c r="C650" s="42"/>
      <c r="D650" s="219" t="s">
        <v>138</v>
      </c>
      <c r="E650" s="42"/>
      <c r="F650" s="220" t="s">
        <v>1233</v>
      </c>
      <c r="G650" s="42"/>
      <c r="H650" s="42"/>
      <c r="I650" s="221"/>
      <c r="J650" s="42"/>
      <c r="K650" s="42"/>
      <c r="L650" s="46"/>
      <c r="M650" s="222"/>
      <c r="N650" s="223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138</v>
      </c>
      <c r="AU650" s="19" t="s">
        <v>83</v>
      </c>
    </row>
    <row r="651" s="2" customFormat="1" ht="37.8" customHeight="1">
      <c r="A651" s="40"/>
      <c r="B651" s="41"/>
      <c r="C651" s="206" t="s">
        <v>796</v>
      </c>
      <c r="D651" s="206" t="s">
        <v>131</v>
      </c>
      <c r="E651" s="207" t="s">
        <v>1234</v>
      </c>
      <c r="F651" s="208" t="s">
        <v>1235</v>
      </c>
      <c r="G651" s="209" t="s">
        <v>151</v>
      </c>
      <c r="H651" s="210">
        <v>33</v>
      </c>
      <c r="I651" s="211"/>
      <c r="J651" s="212">
        <f>ROUND(I651*H651,2)</f>
        <v>0</v>
      </c>
      <c r="K651" s="208" t="s">
        <v>135</v>
      </c>
      <c r="L651" s="46"/>
      <c r="M651" s="213" t="s">
        <v>19</v>
      </c>
      <c r="N651" s="214" t="s">
        <v>43</v>
      </c>
      <c r="O651" s="86"/>
      <c r="P651" s="215">
        <f>O651*H651</f>
        <v>0</v>
      </c>
      <c r="Q651" s="215">
        <v>0.10988000000000001</v>
      </c>
      <c r="R651" s="215">
        <f>Q651*H651</f>
        <v>3.6260400000000002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136</v>
      </c>
      <c r="AT651" s="217" t="s">
        <v>131</v>
      </c>
      <c r="AU651" s="217" t="s">
        <v>83</v>
      </c>
      <c r="AY651" s="19" t="s">
        <v>129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80</v>
      </c>
      <c r="BK651" s="218">
        <f>ROUND(I651*H651,2)</f>
        <v>0</v>
      </c>
      <c r="BL651" s="19" t="s">
        <v>136</v>
      </c>
      <c r="BM651" s="217" t="s">
        <v>1236</v>
      </c>
    </row>
    <row r="652" s="2" customFormat="1">
      <c r="A652" s="40"/>
      <c r="B652" s="41"/>
      <c r="C652" s="42"/>
      <c r="D652" s="219" t="s">
        <v>138</v>
      </c>
      <c r="E652" s="42"/>
      <c r="F652" s="220" t="s">
        <v>1237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138</v>
      </c>
      <c r="AU652" s="19" t="s">
        <v>83</v>
      </c>
    </row>
    <row r="653" s="14" customFormat="1">
      <c r="A653" s="14"/>
      <c r="B653" s="235"/>
      <c r="C653" s="236"/>
      <c r="D653" s="226" t="s">
        <v>140</v>
      </c>
      <c r="E653" s="237" t="s">
        <v>19</v>
      </c>
      <c r="F653" s="238" t="s">
        <v>1238</v>
      </c>
      <c r="G653" s="236"/>
      <c r="H653" s="239">
        <v>16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140</v>
      </c>
      <c r="AU653" s="245" t="s">
        <v>83</v>
      </c>
      <c r="AV653" s="14" t="s">
        <v>83</v>
      </c>
      <c r="AW653" s="14" t="s">
        <v>33</v>
      </c>
      <c r="AX653" s="14" t="s">
        <v>72</v>
      </c>
      <c r="AY653" s="245" t="s">
        <v>129</v>
      </c>
    </row>
    <row r="654" s="14" customFormat="1">
      <c r="A654" s="14"/>
      <c r="B654" s="235"/>
      <c r="C654" s="236"/>
      <c r="D654" s="226" t="s">
        <v>140</v>
      </c>
      <c r="E654" s="237" t="s">
        <v>19</v>
      </c>
      <c r="F654" s="238" t="s">
        <v>1239</v>
      </c>
      <c r="G654" s="236"/>
      <c r="H654" s="239">
        <v>17</v>
      </c>
      <c r="I654" s="240"/>
      <c r="J654" s="236"/>
      <c r="K654" s="236"/>
      <c r="L654" s="241"/>
      <c r="M654" s="242"/>
      <c r="N654" s="243"/>
      <c r="O654" s="243"/>
      <c r="P654" s="243"/>
      <c r="Q654" s="243"/>
      <c r="R654" s="243"/>
      <c r="S654" s="243"/>
      <c r="T654" s="24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5" t="s">
        <v>140</v>
      </c>
      <c r="AU654" s="245" t="s">
        <v>83</v>
      </c>
      <c r="AV654" s="14" t="s">
        <v>83</v>
      </c>
      <c r="AW654" s="14" t="s">
        <v>33</v>
      </c>
      <c r="AX654" s="14" t="s">
        <v>72</v>
      </c>
      <c r="AY654" s="245" t="s">
        <v>129</v>
      </c>
    </row>
    <row r="655" s="15" customFormat="1">
      <c r="A655" s="15"/>
      <c r="B655" s="246"/>
      <c r="C655" s="247"/>
      <c r="D655" s="226" t="s">
        <v>140</v>
      </c>
      <c r="E655" s="248" t="s">
        <v>19</v>
      </c>
      <c r="F655" s="249" t="s">
        <v>156</v>
      </c>
      <c r="G655" s="247"/>
      <c r="H655" s="250">
        <v>33</v>
      </c>
      <c r="I655" s="251"/>
      <c r="J655" s="247"/>
      <c r="K655" s="247"/>
      <c r="L655" s="252"/>
      <c r="M655" s="253"/>
      <c r="N655" s="254"/>
      <c r="O655" s="254"/>
      <c r="P655" s="254"/>
      <c r="Q655" s="254"/>
      <c r="R655" s="254"/>
      <c r="S655" s="254"/>
      <c r="T655" s="25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6" t="s">
        <v>140</v>
      </c>
      <c r="AU655" s="256" t="s">
        <v>83</v>
      </c>
      <c r="AV655" s="15" t="s">
        <v>136</v>
      </c>
      <c r="AW655" s="15" t="s">
        <v>33</v>
      </c>
      <c r="AX655" s="15" t="s">
        <v>80</v>
      </c>
      <c r="AY655" s="256" t="s">
        <v>129</v>
      </c>
    </row>
    <row r="656" s="2" customFormat="1" ht="16.5" customHeight="1">
      <c r="A656" s="40"/>
      <c r="B656" s="41"/>
      <c r="C656" s="257" t="s">
        <v>77</v>
      </c>
      <c r="D656" s="257" t="s">
        <v>244</v>
      </c>
      <c r="E656" s="258" t="s">
        <v>1240</v>
      </c>
      <c r="F656" s="259" t="s">
        <v>1241</v>
      </c>
      <c r="G656" s="260" t="s">
        <v>134</v>
      </c>
      <c r="H656" s="261">
        <v>5.6660000000000004</v>
      </c>
      <c r="I656" s="262"/>
      <c r="J656" s="263">
        <f>ROUND(I656*H656,2)</f>
        <v>0</v>
      </c>
      <c r="K656" s="259" t="s">
        <v>135</v>
      </c>
      <c r="L656" s="264"/>
      <c r="M656" s="265" t="s">
        <v>19</v>
      </c>
      <c r="N656" s="266" t="s">
        <v>43</v>
      </c>
      <c r="O656" s="86"/>
      <c r="P656" s="215">
        <f>O656*H656</f>
        <v>0</v>
      </c>
      <c r="Q656" s="215">
        <v>0.41699999999999998</v>
      </c>
      <c r="R656" s="215">
        <f>Q656*H656</f>
        <v>2.3627220000000002</v>
      </c>
      <c r="S656" s="215">
        <v>0</v>
      </c>
      <c r="T656" s="216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17" t="s">
        <v>188</v>
      </c>
      <c r="AT656" s="217" t="s">
        <v>244</v>
      </c>
      <c r="AU656" s="217" t="s">
        <v>83</v>
      </c>
      <c r="AY656" s="19" t="s">
        <v>129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9" t="s">
        <v>80</v>
      </c>
      <c r="BK656" s="218">
        <f>ROUND(I656*H656,2)</f>
        <v>0</v>
      </c>
      <c r="BL656" s="19" t="s">
        <v>136</v>
      </c>
      <c r="BM656" s="217" t="s">
        <v>1242</v>
      </c>
    </row>
    <row r="657" s="14" customFormat="1">
      <c r="A657" s="14"/>
      <c r="B657" s="235"/>
      <c r="C657" s="236"/>
      <c r="D657" s="226" t="s">
        <v>140</v>
      </c>
      <c r="E657" s="236"/>
      <c r="F657" s="238" t="s">
        <v>1243</v>
      </c>
      <c r="G657" s="236"/>
      <c r="H657" s="239">
        <v>5.6660000000000004</v>
      </c>
      <c r="I657" s="240"/>
      <c r="J657" s="236"/>
      <c r="K657" s="236"/>
      <c r="L657" s="241"/>
      <c r="M657" s="242"/>
      <c r="N657" s="243"/>
      <c r="O657" s="243"/>
      <c r="P657" s="243"/>
      <c r="Q657" s="243"/>
      <c r="R657" s="243"/>
      <c r="S657" s="243"/>
      <c r="T657" s="24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5" t="s">
        <v>140</v>
      </c>
      <c r="AU657" s="245" t="s">
        <v>83</v>
      </c>
      <c r="AV657" s="14" t="s">
        <v>83</v>
      </c>
      <c r="AW657" s="14" t="s">
        <v>4</v>
      </c>
      <c r="AX657" s="14" t="s">
        <v>80</v>
      </c>
      <c r="AY657" s="245" t="s">
        <v>129</v>
      </c>
    </row>
    <row r="658" s="2" customFormat="1" ht="24.15" customHeight="1">
      <c r="A658" s="40"/>
      <c r="B658" s="41"/>
      <c r="C658" s="206" t="s">
        <v>84</v>
      </c>
      <c r="D658" s="206" t="s">
        <v>131</v>
      </c>
      <c r="E658" s="207" t="s">
        <v>1244</v>
      </c>
      <c r="F658" s="208" t="s">
        <v>1245</v>
      </c>
      <c r="G658" s="209" t="s">
        <v>151</v>
      </c>
      <c r="H658" s="210">
        <v>1312.1800000000001</v>
      </c>
      <c r="I658" s="211"/>
      <c r="J658" s="212">
        <f>ROUND(I658*H658,2)</f>
        <v>0</v>
      </c>
      <c r="K658" s="208" t="s">
        <v>135</v>
      </c>
      <c r="L658" s="46"/>
      <c r="M658" s="213" t="s">
        <v>19</v>
      </c>
      <c r="N658" s="214" t="s">
        <v>43</v>
      </c>
      <c r="O658" s="86"/>
      <c r="P658" s="215">
        <f>O658*H658</f>
        <v>0</v>
      </c>
      <c r="Q658" s="215">
        <v>0.15540000000000001</v>
      </c>
      <c r="R658" s="215">
        <f>Q658*H658</f>
        <v>203.91277200000002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136</v>
      </c>
      <c r="AT658" s="217" t="s">
        <v>131</v>
      </c>
      <c r="AU658" s="217" t="s">
        <v>83</v>
      </c>
      <c r="AY658" s="19" t="s">
        <v>129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80</v>
      </c>
      <c r="BK658" s="218">
        <f>ROUND(I658*H658,2)</f>
        <v>0</v>
      </c>
      <c r="BL658" s="19" t="s">
        <v>136</v>
      </c>
      <c r="BM658" s="217" t="s">
        <v>1246</v>
      </c>
    </row>
    <row r="659" s="2" customFormat="1">
      <c r="A659" s="40"/>
      <c r="B659" s="41"/>
      <c r="C659" s="42"/>
      <c r="D659" s="219" t="s">
        <v>138</v>
      </c>
      <c r="E659" s="42"/>
      <c r="F659" s="220" t="s">
        <v>1247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138</v>
      </c>
      <c r="AU659" s="19" t="s">
        <v>83</v>
      </c>
    </row>
    <row r="660" s="13" customFormat="1">
      <c r="A660" s="13"/>
      <c r="B660" s="224"/>
      <c r="C660" s="225"/>
      <c r="D660" s="226" t="s">
        <v>140</v>
      </c>
      <c r="E660" s="227" t="s">
        <v>19</v>
      </c>
      <c r="F660" s="228" t="s">
        <v>1248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140</v>
      </c>
      <c r="AU660" s="234" t="s">
        <v>83</v>
      </c>
      <c r="AV660" s="13" t="s">
        <v>80</v>
      </c>
      <c r="AW660" s="13" t="s">
        <v>33</v>
      </c>
      <c r="AX660" s="13" t="s">
        <v>72</v>
      </c>
      <c r="AY660" s="234" t="s">
        <v>129</v>
      </c>
    </row>
    <row r="661" s="14" customFormat="1">
      <c r="A661" s="14"/>
      <c r="B661" s="235"/>
      <c r="C661" s="236"/>
      <c r="D661" s="226" t="s">
        <v>140</v>
      </c>
      <c r="E661" s="237" t="s">
        <v>19</v>
      </c>
      <c r="F661" s="238" t="s">
        <v>1249</v>
      </c>
      <c r="G661" s="236"/>
      <c r="H661" s="239">
        <v>107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140</v>
      </c>
      <c r="AU661" s="245" t="s">
        <v>83</v>
      </c>
      <c r="AV661" s="14" t="s">
        <v>83</v>
      </c>
      <c r="AW661" s="14" t="s">
        <v>33</v>
      </c>
      <c r="AX661" s="14" t="s">
        <v>72</v>
      </c>
      <c r="AY661" s="245" t="s">
        <v>129</v>
      </c>
    </row>
    <row r="662" s="14" customFormat="1">
      <c r="A662" s="14"/>
      <c r="B662" s="235"/>
      <c r="C662" s="236"/>
      <c r="D662" s="226" t="s">
        <v>140</v>
      </c>
      <c r="E662" s="237" t="s">
        <v>19</v>
      </c>
      <c r="F662" s="238" t="s">
        <v>1250</v>
      </c>
      <c r="G662" s="236"/>
      <c r="H662" s="239">
        <v>13</v>
      </c>
      <c r="I662" s="240"/>
      <c r="J662" s="236"/>
      <c r="K662" s="236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140</v>
      </c>
      <c r="AU662" s="245" t="s">
        <v>83</v>
      </c>
      <c r="AV662" s="14" t="s">
        <v>83</v>
      </c>
      <c r="AW662" s="14" t="s">
        <v>33</v>
      </c>
      <c r="AX662" s="14" t="s">
        <v>72</v>
      </c>
      <c r="AY662" s="245" t="s">
        <v>129</v>
      </c>
    </row>
    <row r="663" s="14" customFormat="1">
      <c r="A663" s="14"/>
      <c r="B663" s="235"/>
      <c r="C663" s="236"/>
      <c r="D663" s="226" t="s">
        <v>140</v>
      </c>
      <c r="E663" s="237" t="s">
        <v>19</v>
      </c>
      <c r="F663" s="238" t="s">
        <v>1251</v>
      </c>
      <c r="G663" s="236"/>
      <c r="H663" s="239">
        <v>65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140</v>
      </c>
      <c r="AU663" s="245" t="s">
        <v>83</v>
      </c>
      <c r="AV663" s="14" t="s">
        <v>83</v>
      </c>
      <c r="AW663" s="14" t="s">
        <v>33</v>
      </c>
      <c r="AX663" s="14" t="s">
        <v>72</v>
      </c>
      <c r="AY663" s="245" t="s">
        <v>129</v>
      </c>
    </row>
    <row r="664" s="14" customFormat="1">
      <c r="A664" s="14"/>
      <c r="B664" s="235"/>
      <c r="C664" s="236"/>
      <c r="D664" s="226" t="s">
        <v>140</v>
      </c>
      <c r="E664" s="237" t="s">
        <v>19</v>
      </c>
      <c r="F664" s="238" t="s">
        <v>1252</v>
      </c>
      <c r="G664" s="236"/>
      <c r="H664" s="239">
        <v>38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140</v>
      </c>
      <c r="AU664" s="245" t="s">
        <v>83</v>
      </c>
      <c r="AV664" s="14" t="s">
        <v>83</v>
      </c>
      <c r="AW664" s="14" t="s">
        <v>33</v>
      </c>
      <c r="AX664" s="14" t="s">
        <v>72</v>
      </c>
      <c r="AY664" s="245" t="s">
        <v>129</v>
      </c>
    </row>
    <row r="665" s="14" customFormat="1">
      <c r="A665" s="14"/>
      <c r="B665" s="235"/>
      <c r="C665" s="236"/>
      <c r="D665" s="226" t="s">
        <v>140</v>
      </c>
      <c r="E665" s="237" t="s">
        <v>19</v>
      </c>
      <c r="F665" s="238" t="s">
        <v>1253</v>
      </c>
      <c r="G665" s="236"/>
      <c r="H665" s="239">
        <v>465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140</v>
      </c>
      <c r="AU665" s="245" t="s">
        <v>83</v>
      </c>
      <c r="AV665" s="14" t="s">
        <v>83</v>
      </c>
      <c r="AW665" s="14" t="s">
        <v>33</v>
      </c>
      <c r="AX665" s="14" t="s">
        <v>72</v>
      </c>
      <c r="AY665" s="245" t="s">
        <v>129</v>
      </c>
    </row>
    <row r="666" s="14" customFormat="1">
      <c r="A666" s="14"/>
      <c r="B666" s="235"/>
      <c r="C666" s="236"/>
      <c r="D666" s="226" t="s">
        <v>140</v>
      </c>
      <c r="E666" s="237" t="s">
        <v>19</v>
      </c>
      <c r="F666" s="238" t="s">
        <v>1254</v>
      </c>
      <c r="G666" s="236"/>
      <c r="H666" s="239">
        <v>18.84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140</v>
      </c>
      <c r="AU666" s="245" t="s">
        <v>83</v>
      </c>
      <c r="AV666" s="14" t="s">
        <v>83</v>
      </c>
      <c r="AW666" s="14" t="s">
        <v>33</v>
      </c>
      <c r="AX666" s="14" t="s">
        <v>72</v>
      </c>
      <c r="AY666" s="245" t="s">
        <v>129</v>
      </c>
    </row>
    <row r="667" s="13" customFormat="1">
      <c r="A667" s="13"/>
      <c r="B667" s="224"/>
      <c r="C667" s="225"/>
      <c r="D667" s="226" t="s">
        <v>140</v>
      </c>
      <c r="E667" s="227" t="s">
        <v>19</v>
      </c>
      <c r="F667" s="228" t="s">
        <v>1255</v>
      </c>
      <c r="G667" s="225"/>
      <c r="H667" s="227" t="s">
        <v>19</v>
      </c>
      <c r="I667" s="229"/>
      <c r="J667" s="225"/>
      <c r="K667" s="225"/>
      <c r="L667" s="230"/>
      <c r="M667" s="231"/>
      <c r="N667" s="232"/>
      <c r="O667" s="232"/>
      <c r="P667" s="232"/>
      <c r="Q667" s="232"/>
      <c r="R667" s="232"/>
      <c r="S667" s="232"/>
      <c r="T667" s="23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4" t="s">
        <v>140</v>
      </c>
      <c r="AU667" s="234" t="s">
        <v>83</v>
      </c>
      <c r="AV667" s="13" t="s">
        <v>80</v>
      </c>
      <c r="AW667" s="13" t="s">
        <v>33</v>
      </c>
      <c r="AX667" s="13" t="s">
        <v>72</v>
      </c>
      <c r="AY667" s="234" t="s">
        <v>129</v>
      </c>
    </row>
    <row r="668" s="14" customFormat="1">
      <c r="A668" s="14"/>
      <c r="B668" s="235"/>
      <c r="C668" s="236"/>
      <c r="D668" s="226" t="s">
        <v>140</v>
      </c>
      <c r="E668" s="237" t="s">
        <v>19</v>
      </c>
      <c r="F668" s="238" t="s">
        <v>1256</v>
      </c>
      <c r="G668" s="236"/>
      <c r="H668" s="239">
        <v>70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140</v>
      </c>
      <c r="AU668" s="245" t="s">
        <v>83</v>
      </c>
      <c r="AV668" s="14" t="s">
        <v>83</v>
      </c>
      <c r="AW668" s="14" t="s">
        <v>33</v>
      </c>
      <c r="AX668" s="14" t="s">
        <v>72</v>
      </c>
      <c r="AY668" s="245" t="s">
        <v>129</v>
      </c>
    </row>
    <row r="669" s="14" customFormat="1">
      <c r="A669" s="14"/>
      <c r="B669" s="235"/>
      <c r="C669" s="236"/>
      <c r="D669" s="226" t="s">
        <v>140</v>
      </c>
      <c r="E669" s="237" t="s">
        <v>19</v>
      </c>
      <c r="F669" s="238" t="s">
        <v>1257</v>
      </c>
      <c r="G669" s="236"/>
      <c r="H669" s="239">
        <v>17.5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140</v>
      </c>
      <c r="AU669" s="245" t="s">
        <v>83</v>
      </c>
      <c r="AV669" s="14" t="s">
        <v>83</v>
      </c>
      <c r="AW669" s="14" t="s">
        <v>33</v>
      </c>
      <c r="AX669" s="14" t="s">
        <v>72</v>
      </c>
      <c r="AY669" s="245" t="s">
        <v>129</v>
      </c>
    </row>
    <row r="670" s="14" customFormat="1">
      <c r="A670" s="14"/>
      <c r="B670" s="235"/>
      <c r="C670" s="236"/>
      <c r="D670" s="226" t="s">
        <v>140</v>
      </c>
      <c r="E670" s="237" t="s">
        <v>19</v>
      </c>
      <c r="F670" s="238" t="s">
        <v>1258</v>
      </c>
      <c r="G670" s="236"/>
      <c r="H670" s="239">
        <v>33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140</v>
      </c>
      <c r="AU670" s="245" t="s">
        <v>83</v>
      </c>
      <c r="AV670" s="14" t="s">
        <v>83</v>
      </c>
      <c r="AW670" s="14" t="s">
        <v>33</v>
      </c>
      <c r="AX670" s="14" t="s">
        <v>72</v>
      </c>
      <c r="AY670" s="245" t="s">
        <v>129</v>
      </c>
    </row>
    <row r="671" s="14" customFormat="1">
      <c r="A671" s="14"/>
      <c r="B671" s="235"/>
      <c r="C671" s="236"/>
      <c r="D671" s="226" t="s">
        <v>140</v>
      </c>
      <c r="E671" s="237" t="s">
        <v>19</v>
      </c>
      <c r="F671" s="238" t="s">
        <v>1259</v>
      </c>
      <c r="G671" s="236"/>
      <c r="H671" s="239">
        <v>37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140</v>
      </c>
      <c r="AU671" s="245" t="s">
        <v>83</v>
      </c>
      <c r="AV671" s="14" t="s">
        <v>83</v>
      </c>
      <c r="AW671" s="14" t="s">
        <v>33</v>
      </c>
      <c r="AX671" s="14" t="s">
        <v>72</v>
      </c>
      <c r="AY671" s="245" t="s">
        <v>129</v>
      </c>
    </row>
    <row r="672" s="14" customFormat="1">
      <c r="A672" s="14"/>
      <c r="B672" s="235"/>
      <c r="C672" s="236"/>
      <c r="D672" s="226" t="s">
        <v>140</v>
      </c>
      <c r="E672" s="237" t="s">
        <v>19</v>
      </c>
      <c r="F672" s="238" t="s">
        <v>1260</v>
      </c>
      <c r="G672" s="236"/>
      <c r="H672" s="239">
        <v>429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5" t="s">
        <v>140</v>
      </c>
      <c r="AU672" s="245" t="s">
        <v>83</v>
      </c>
      <c r="AV672" s="14" t="s">
        <v>83</v>
      </c>
      <c r="AW672" s="14" t="s">
        <v>33</v>
      </c>
      <c r="AX672" s="14" t="s">
        <v>72</v>
      </c>
      <c r="AY672" s="245" t="s">
        <v>129</v>
      </c>
    </row>
    <row r="673" s="14" customFormat="1">
      <c r="A673" s="14"/>
      <c r="B673" s="235"/>
      <c r="C673" s="236"/>
      <c r="D673" s="226" t="s">
        <v>140</v>
      </c>
      <c r="E673" s="237" t="s">
        <v>19</v>
      </c>
      <c r="F673" s="238" t="s">
        <v>1254</v>
      </c>
      <c r="G673" s="236"/>
      <c r="H673" s="239">
        <v>18.84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140</v>
      </c>
      <c r="AU673" s="245" t="s">
        <v>83</v>
      </c>
      <c r="AV673" s="14" t="s">
        <v>83</v>
      </c>
      <c r="AW673" s="14" t="s">
        <v>33</v>
      </c>
      <c r="AX673" s="14" t="s">
        <v>72</v>
      </c>
      <c r="AY673" s="245" t="s">
        <v>129</v>
      </c>
    </row>
    <row r="674" s="15" customFormat="1">
      <c r="A674" s="15"/>
      <c r="B674" s="246"/>
      <c r="C674" s="247"/>
      <c r="D674" s="226" t="s">
        <v>140</v>
      </c>
      <c r="E674" s="248" t="s">
        <v>19</v>
      </c>
      <c r="F674" s="249" t="s">
        <v>156</v>
      </c>
      <c r="G674" s="247"/>
      <c r="H674" s="250">
        <v>1312.1800000000001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6" t="s">
        <v>140</v>
      </c>
      <c r="AU674" s="256" t="s">
        <v>83</v>
      </c>
      <c r="AV674" s="15" t="s">
        <v>136</v>
      </c>
      <c r="AW674" s="15" t="s">
        <v>33</v>
      </c>
      <c r="AX674" s="15" t="s">
        <v>80</v>
      </c>
      <c r="AY674" s="256" t="s">
        <v>129</v>
      </c>
    </row>
    <row r="675" s="2" customFormat="1" ht="16.5" customHeight="1">
      <c r="A675" s="40"/>
      <c r="B675" s="41"/>
      <c r="C675" s="257" t="s">
        <v>816</v>
      </c>
      <c r="D675" s="257" t="s">
        <v>244</v>
      </c>
      <c r="E675" s="258" t="s">
        <v>1261</v>
      </c>
      <c r="F675" s="259" t="s">
        <v>1262</v>
      </c>
      <c r="G675" s="260" t="s">
        <v>151</v>
      </c>
      <c r="H675" s="261">
        <v>75</v>
      </c>
      <c r="I675" s="262"/>
      <c r="J675" s="263">
        <f>ROUND(I675*H675,2)</f>
        <v>0</v>
      </c>
      <c r="K675" s="259" t="s">
        <v>135</v>
      </c>
      <c r="L675" s="264"/>
      <c r="M675" s="265" t="s">
        <v>19</v>
      </c>
      <c r="N675" s="266" t="s">
        <v>43</v>
      </c>
      <c r="O675" s="86"/>
      <c r="P675" s="215">
        <f>O675*H675</f>
        <v>0</v>
      </c>
      <c r="Q675" s="215">
        <v>0.040000000000000001</v>
      </c>
      <c r="R675" s="215">
        <f>Q675*H675</f>
        <v>3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188</v>
      </c>
      <c r="AT675" s="217" t="s">
        <v>244</v>
      </c>
      <c r="AU675" s="217" t="s">
        <v>83</v>
      </c>
      <c r="AY675" s="19" t="s">
        <v>129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80</v>
      </c>
      <c r="BK675" s="218">
        <f>ROUND(I675*H675,2)</f>
        <v>0</v>
      </c>
      <c r="BL675" s="19" t="s">
        <v>136</v>
      </c>
      <c r="BM675" s="217" t="s">
        <v>1263</v>
      </c>
    </row>
    <row r="676" s="13" customFormat="1">
      <c r="A676" s="13"/>
      <c r="B676" s="224"/>
      <c r="C676" s="225"/>
      <c r="D676" s="226" t="s">
        <v>140</v>
      </c>
      <c r="E676" s="227" t="s">
        <v>19</v>
      </c>
      <c r="F676" s="228" t="s">
        <v>1264</v>
      </c>
      <c r="G676" s="225"/>
      <c r="H676" s="227" t="s">
        <v>19</v>
      </c>
      <c r="I676" s="229"/>
      <c r="J676" s="225"/>
      <c r="K676" s="225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140</v>
      </c>
      <c r="AU676" s="234" t="s">
        <v>83</v>
      </c>
      <c r="AV676" s="13" t="s">
        <v>80</v>
      </c>
      <c r="AW676" s="13" t="s">
        <v>33</v>
      </c>
      <c r="AX676" s="13" t="s">
        <v>72</v>
      </c>
      <c r="AY676" s="234" t="s">
        <v>129</v>
      </c>
    </row>
    <row r="677" s="14" customFormat="1">
      <c r="A677" s="14"/>
      <c r="B677" s="235"/>
      <c r="C677" s="236"/>
      <c r="D677" s="226" t="s">
        <v>140</v>
      </c>
      <c r="E677" s="237" t="s">
        <v>19</v>
      </c>
      <c r="F677" s="238" t="s">
        <v>1265</v>
      </c>
      <c r="G677" s="236"/>
      <c r="H677" s="239">
        <v>38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140</v>
      </c>
      <c r="AU677" s="245" t="s">
        <v>83</v>
      </c>
      <c r="AV677" s="14" t="s">
        <v>83</v>
      </c>
      <c r="AW677" s="14" t="s">
        <v>33</v>
      </c>
      <c r="AX677" s="14" t="s">
        <v>72</v>
      </c>
      <c r="AY677" s="245" t="s">
        <v>129</v>
      </c>
    </row>
    <row r="678" s="14" customFormat="1">
      <c r="A678" s="14"/>
      <c r="B678" s="235"/>
      <c r="C678" s="236"/>
      <c r="D678" s="226" t="s">
        <v>140</v>
      </c>
      <c r="E678" s="237" t="s">
        <v>19</v>
      </c>
      <c r="F678" s="238" t="s">
        <v>1266</v>
      </c>
      <c r="G678" s="236"/>
      <c r="H678" s="239">
        <v>37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140</v>
      </c>
      <c r="AU678" s="245" t="s">
        <v>83</v>
      </c>
      <c r="AV678" s="14" t="s">
        <v>83</v>
      </c>
      <c r="AW678" s="14" t="s">
        <v>33</v>
      </c>
      <c r="AX678" s="14" t="s">
        <v>72</v>
      </c>
      <c r="AY678" s="245" t="s">
        <v>129</v>
      </c>
    </row>
    <row r="679" s="15" customFormat="1">
      <c r="A679" s="15"/>
      <c r="B679" s="246"/>
      <c r="C679" s="247"/>
      <c r="D679" s="226" t="s">
        <v>140</v>
      </c>
      <c r="E679" s="248" t="s">
        <v>19</v>
      </c>
      <c r="F679" s="249" t="s">
        <v>156</v>
      </c>
      <c r="G679" s="247"/>
      <c r="H679" s="250">
        <v>75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6" t="s">
        <v>140</v>
      </c>
      <c r="AU679" s="256" t="s">
        <v>83</v>
      </c>
      <c r="AV679" s="15" t="s">
        <v>136</v>
      </c>
      <c r="AW679" s="15" t="s">
        <v>33</v>
      </c>
      <c r="AX679" s="15" t="s">
        <v>80</v>
      </c>
      <c r="AY679" s="256" t="s">
        <v>129</v>
      </c>
    </row>
    <row r="680" s="2" customFormat="1" ht="16.5" customHeight="1">
      <c r="A680" s="40"/>
      <c r="B680" s="41"/>
      <c r="C680" s="257" t="s">
        <v>824</v>
      </c>
      <c r="D680" s="257" t="s">
        <v>244</v>
      </c>
      <c r="E680" s="258" t="s">
        <v>1267</v>
      </c>
      <c r="F680" s="259" t="s">
        <v>1268</v>
      </c>
      <c r="G680" s="260" t="s">
        <v>151</v>
      </c>
      <c r="H680" s="261">
        <v>30.5</v>
      </c>
      <c r="I680" s="262"/>
      <c r="J680" s="263">
        <f>ROUND(I680*H680,2)</f>
        <v>0</v>
      </c>
      <c r="K680" s="259" t="s">
        <v>135</v>
      </c>
      <c r="L680" s="264"/>
      <c r="M680" s="265" t="s">
        <v>19</v>
      </c>
      <c r="N680" s="266" t="s">
        <v>43</v>
      </c>
      <c r="O680" s="86"/>
      <c r="P680" s="215">
        <f>O680*H680</f>
        <v>0</v>
      </c>
      <c r="Q680" s="215">
        <v>0.048399999999999999</v>
      </c>
      <c r="R680" s="215">
        <f>Q680*H680</f>
        <v>1.4762</v>
      </c>
      <c r="S680" s="215">
        <v>0</v>
      </c>
      <c r="T680" s="21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188</v>
      </c>
      <c r="AT680" s="217" t="s">
        <v>244</v>
      </c>
      <c r="AU680" s="217" t="s">
        <v>83</v>
      </c>
      <c r="AY680" s="19" t="s">
        <v>129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80</v>
      </c>
      <c r="BK680" s="218">
        <f>ROUND(I680*H680,2)</f>
        <v>0</v>
      </c>
      <c r="BL680" s="19" t="s">
        <v>136</v>
      </c>
      <c r="BM680" s="217" t="s">
        <v>1269</v>
      </c>
    </row>
    <row r="681" s="13" customFormat="1">
      <c r="A681" s="13"/>
      <c r="B681" s="224"/>
      <c r="C681" s="225"/>
      <c r="D681" s="226" t="s">
        <v>140</v>
      </c>
      <c r="E681" s="227" t="s">
        <v>19</v>
      </c>
      <c r="F681" s="228" t="s">
        <v>1264</v>
      </c>
      <c r="G681" s="225"/>
      <c r="H681" s="227" t="s">
        <v>19</v>
      </c>
      <c r="I681" s="229"/>
      <c r="J681" s="225"/>
      <c r="K681" s="225"/>
      <c r="L681" s="230"/>
      <c r="M681" s="231"/>
      <c r="N681" s="232"/>
      <c r="O681" s="232"/>
      <c r="P681" s="232"/>
      <c r="Q681" s="232"/>
      <c r="R681" s="232"/>
      <c r="S681" s="232"/>
      <c r="T681" s="23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4" t="s">
        <v>140</v>
      </c>
      <c r="AU681" s="234" t="s">
        <v>83</v>
      </c>
      <c r="AV681" s="13" t="s">
        <v>80</v>
      </c>
      <c r="AW681" s="13" t="s">
        <v>33</v>
      </c>
      <c r="AX681" s="13" t="s">
        <v>72</v>
      </c>
      <c r="AY681" s="234" t="s">
        <v>129</v>
      </c>
    </row>
    <row r="682" s="14" customFormat="1">
      <c r="A682" s="14"/>
      <c r="B682" s="235"/>
      <c r="C682" s="236"/>
      <c r="D682" s="226" t="s">
        <v>140</v>
      </c>
      <c r="E682" s="237" t="s">
        <v>19</v>
      </c>
      <c r="F682" s="238" t="s">
        <v>1270</v>
      </c>
      <c r="G682" s="236"/>
      <c r="H682" s="239">
        <v>13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140</v>
      </c>
      <c r="AU682" s="245" t="s">
        <v>83</v>
      </c>
      <c r="AV682" s="14" t="s">
        <v>83</v>
      </c>
      <c r="AW682" s="14" t="s">
        <v>33</v>
      </c>
      <c r="AX682" s="14" t="s">
        <v>72</v>
      </c>
      <c r="AY682" s="245" t="s">
        <v>129</v>
      </c>
    </row>
    <row r="683" s="14" customFormat="1">
      <c r="A683" s="14"/>
      <c r="B683" s="235"/>
      <c r="C683" s="236"/>
      <c r="D683" s="226" t="s">
        <v>140</v>
      </c>
      <c r="E683" s="237" t="s">
        <v>19</v>
      </c>
      <c r="F683" s="238" t="s">
        <v>1271</v>
      </c>
      <c r="G683" s="236"/>
      <c r="H683" s="239">
        <v>17.5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5" t="s">
        <v>140</v>
      </c>
      <c r="AU683" s="245" t="s">
        <v>83</v>
      </c>
      <c r="AV683" s="14" t="s">
        <v>83</v>
      </c>
      <c r="AW683" s="14" t="s">
        <v>33</v>
      </c>
      <c r="AX683" s="14" t="s">
        <v>72</v>
      </c>
      <c r="AY683" s="245" t="s">
        <v>129</v>
      </c>
    </row>
    <row r="684" s="15" customFormat="1">
      <c r="A684" s="15"/>
      <c r="B684" s="246"/>
      <c r="C684" s="247"/>
      <c r="D684" s="226" t="s">
        <v>140</v>
      </c>
      <c r="E684" s="248" t="s">
        <v>19</v>
      </c>
      <c r="F684" s="249" t="s">
        <v>156</v>
      </c>
      <c r="G684" s="247"/>
      <c r="H684" s="250">
        <v>30.5</v>
      </c>
      <c r="I684" s="251"/>
      <c r="J684" s="247"/>
      <c r="K684" s="247"/>
      <c r="L684" s="252"/>
      <c r="M684" s="253"/>
      <c r="N684" s="254"/>
      <c r="O684" s="254"/>
      <c r="P684" s="254"/>
      <c r="Q684" s="254"/>
      <c r="R684" s="254"/>
      <c r="S684" s="254"/>
      <c r="T684" s="25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6" t="s">
        <v>140</v>
      </c>
      <c r="AU684" s="256" t="s">
        <v>83</v>
      </c>
      <c r="AV684" s="15" t="s">
        <v>136</v>
      </c>
      <c r="AW684" s="15" t="s">
        <v>33</v>
      </c>
      <c r="AX684" s="15" t="s">
        <v>80</v>
      </c>
      <c r="AY684" s="256" t="s">
        <v>129</v>
      </c>
    </row>
    <row r="685" s="2" customFormat="1" ht="16.5" customHeight="1">
      <c r="A685" s="40"/>
      <c r="B685" s="41"/>
      <c r="C685" s="257" t="s">
        <v>831</v>
      </c>
      <c r="D685" s="257" t="s">
        <v>244</v>
      </c>
      <c r="E685" s="258" t="s">
        <v>1272</v>
      </c>
      <c r="F685" s="259" t="s">
        <v>1273</v>
      </c>
      <c r="G685" s="260" t="s">
        <v>151</v>
      </c>
      <c r="H685" s="261">
        <v>177</v>
      </c>
      <c r="I685" s="262"/>
      <c r="J685" s="263">
        <f>ROUND(I685*H685,2)</f>
        <v>0</v>
      </c>
      <c r="K685" s="259" t="s">
        <v>135</v>
      </c>
      <c r="L685" s="264"/>
      <c r="M685" s="265" t="s">
        <v>19</v>
      </c>
      <c r="N685" s="266" t="s">
        <v>43</v>
      </c>
      <c r="O685" s="86"/>
      <c r="P685" s="215">
        <f>O685*H685</f>
        <v>0</v>
      </c>
      <c r="Q685" s="215">
        <v>0.048300000000000003</v>
      </c>
      <c r="R685" s="215">
        <f>Q685*H685</f>
        <v>8.549100000000001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188</v>
      </c>
      <c r="AT685" s="217" t="s">
        <v>244</v>
      </c>
      <c r="AU685" s="217" t="s">
        <v>83</v>
      </c>
      <c r="AY685" s="19" t="s">
        <v>129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80</v>
      </c>
      <c r="BK685" s="218">
        <f>ROUND(I685*H685,2)</f>
        <v>0</v>
      </c>
      <c r="BL685" s="19" t="s">
        <v>136</v>
      </c>
      <c r="BM685" s="217" t="s">
        <v>1274</v>
      </c>
    </row>
    <row r="686" s="13" customFormat="1">
      <c r="A686" s="13"/>
      <c r="B686" s="224"/>
      <c r="C686" s="225"/>
      <c r="D686" s="226" t="s">
        <v>140</v>
      </c>
      <c r="E686" s="227" t="s">
        <v>19</v>
      </c>
      <c r="F686" s="228" t="s">
        <v>1264</v>
      </c>
      <c r="G686" s="225"/>
      <c r="H686" s="227" t="s">
        <v>19</v>
      </c>
      <c r="I686" s="229"/>
      <c r="J686" s="225"/>
      <c r="K686" s="225"/>
      <c r="L686" s="230"/>
      <c r="M686" s="231"/>
      <c r="N686" s="232"/>
      <c r="O686" s="232"/>
      <c r="P686" s="232"/>
      <c r="Q686" s="232"/>
      <c r="R686" s="232"/>
      <c r="S686" s="232"/>
      <c r="T686" s="23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4" t="s">
        <v>140</v>
      </c>
      <c r="AU686" s="234" t="s">
        <v>83</v>
      </c>
      <c r="AV686" s="13" t="s">
        <v>80</v>
      </c>
      <c r="AW686" s="13" t="s">
        <v>33</v>
      </c>
      <c r="AX686" s="13" t="s">
        <v>72</v>
      </c>
      <c r="AY686" s="234" t="s">
        <v>129</v>
      </c>
    </row>
    <row r="687" s="14" customFormat="1">
      <c r="A687" s="14"/>
      <c r="B687" s="235"/>
      <c r="C687" s="236"/>
      <c r="D687" s="226" t="s">
        <v>140</v>
      </c>
      <c r="E687" s="237" t="s">
        <v>19</v>
      </c>
      <c r="F687" s="238" t="s">
        <v>1275</v>
      </c>
      <c r="G687" s="236"/>
      <c r="H687" s="239">
        <v>107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5" t="s">
        <v>140</v>
      </c>
      <c r="AU687" s="245" t="s">
        <v>83</v>
      </c>
      <c r="AV687" s="14" t="s">
        <v>83</v>
      </c>
      <c r="AW687" s="14" t="s">
        <v>33</v>
      </c>
      <c r="AX687" s="14" t="s">
        <v>72</v>
      </c>
      <c r="AY687" s="245" t="s">
        <v>129</v>
      </c>
    </row>
    <row r="688" s="14" customFormat="1">
      <c r="A688" s="14"/>
      <c r="B688" s="235"/>
      <c r="C688" s="236"/>
      <c r="D688" s="226" t="s">
        <v>140</v>
      </c>
      <c r="E688" s="237" t="s">
        <v>19</v>
      </c>
      <c r="F688" s="238" t="s">
        <v>1276</v>
      </c>
      <c r="G688" s="236"/>
      <c r="H688" s="239">
        <v>70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140</v>
      </c>
      <c r="AU688" s="245" t="s">
        <v>83</v>
      </c>
      <c r="AV688" s="14" t="s">
        <v>83</v>
      </c>
      <c r="AW688" s="14" t="s">
        <v>33</v>
      </c>
      <c r="AX688" s="14" t="s">
        <v>72</v>
      </c>
      <c r="AY688" s="245" t="s">
        <v>129</v>
      </c>
    </row>
    <row r="689" s="15" customFormat="1">
      <c r="A689" s="15"/>
      <c r="B689" s="246"/>
      <c r="C689" s="247"/>
      <c r="D689" s="226" t="s">
        <v>140</v>
      </c>
      <c r="E689" s="248" t="s">
        <v>19</v>
      </c>
      <c r="F689" s="249" t="s">
        <v>156</v>
      </c>
      <c r="G689" s="247"/>
      <c r="H689" s="250">
        <v>177</v>
      </c>
      <c r="I689" s="251"/>
      <c r="J689" s="247"/>
      <c r="K689" s="247"/>
      <c r="L689" s="252"/>
      <c r="M689" s="253"/>
      <c r="N689" s="254"/>
      <c r="O689" s="254"/>
      <c r="P689" s="254"/>
      <c r="Q689" s="254"/>
      <c r="R689" s="254"/>
      <c r="S689" s="254"/>
      <c r="T689" s="25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6" t="s">
        <v>140</v>
      </c>
      <c r="AU689" s="256" t="s">
        <v>83</v>
      </c>
      <c r="AV689" s="15" t="s">
        <v>136</v>
      </c>
      <c r="AW689" s="15" t="s">
        <v>33</v>
      </c>
      <c r="AX689" s="15" t="s">
        <v>80</v>
      </c>
      <c r="AY689" s="256" t="s">
        <v>129</v>
      </c>
    </row>
    <row r="690" s="2" customFormat="1" ht="16.5" customHeight="1">
      <c r="A690" s="40"/>
      <c r="B690" s="41"/>
      <c r="C690" s="257" t="s">
        <v>1277</v>
      </c>
      <c r="D690" s="257" t="s">
        <v>244</v>
      </c>
      <c r="E690" s="258" t="s">
        <v>1278</v>
      </c>
      <c r="F690" s="259" t="s">
        <v>1279</v>
      </c>
      <c r="G690" s="260" t="s">
        <v>151</v>
      </c>
      <c r="H690" s="261">
        <v>98</v>
      </c>
      <c r="I690" s="262"/>
      <c r="J690" s="263">
        <f>ROUND(I690*H690,2)</f>
        <v>0</v>
      </c>
      <c r="K690" s="259" t="s">
        <v>135</v>
      </c>
      <c r="L690" s="264"/>
      <c r="M690" s="265" t="s">
        <v>19</v>
      </c>
      <c r="N690" s="266" t="s">
        <v>43</v>
      </c>
      <c r="O690" s="86"/>
      <c r="P690" s="215">
        <f>O690*H690</f>
        <v>0</v>
      </c>
      <c r="Q690" s="215">
        <v>0.065670000000000006</v>
      </c>
      <c r="R690" s="215">
        <f>Q690*H690</f>
        <v>6.4356600000000004</v>
      </c>
      <c r="S690" s="215">
        <v>0</v>
      </c>
      <c r="T690" s="216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7" t="s">
        <v>188</v>
      </c>
      <c r="AT690" s="217" t="s">
        <v>244</v>
      </c>
      <c r="AU690" s="217" t="s">
        <v>83</v>
      </c>
      <c r="AY690" s="19" t="s">
        <v>129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9" t="s">
        <v>80</v>
      </c>
      <c r="BK690" s="218">
        <f>ROUND(I690*H690,2)</f>
        <v>0</v>
      </c>
      <c r="BL690" s="19" t="s">
        <v>136</v>
      </c>
      <c r="BM690" s="217" t="s">
        <v>1280</v>
      </c>
    </row>
    <row r="691" s="13" customFormat="1">
      <c r="A691" s="13"/>
      <c r="B691" s="224"/>
      <c r="C691" s="225"/>
      <c r="D691" s="226" t="s">
        <v>140</v>
      </c>
      <c r="E691" s="227" t="s">
        <v>19</v>
      </c>
      <c r="F691" s="228" t="s">
        <v>1264</v>
      </c>
      <c r="G691" s="225"/>
      <c r="H691" s="227" t="s">
        <v>19</v>
      </c>
      <c r="I691" s="229"/>
      <c r="J691" s="225"/>
      <c r="K691" s="225"/>
      <c r="L691" s="230"/>
      <c r="M691" s="231"/>
      <c r="N691" s="232"/>
      <c r="O691" s="232"/>
      <c r="P691" s="232"/>
      <c r="Q691" s="232"/>
      <c r="R691" s="232"/>
      <c r="S691" s="232"/>
      <c r="T691" s="23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4" t="s">
        <v>140</v>
      </c>
      <c r="AU691" s="234" t="s">
        <v>83</v>
      </c>
      <c r="AV691" s="13" t="s">
        <v>80</v>
      </c>
      <c r="AW691" s="13" t="s">
        <v>33</v>
      </c>
      <c r="AX691" s="13" t="s">
        <v>72</v>
      </c>
      <c r="AY691" s="234" t="s">
        <v>129</v>
      </c>
    </row>
    <row r="692" s="14" customFormat="1">
      <c r="A692" s="14"/>
      <c r="B692" s="235"/>
      <c r="C692" s="236"/>
      <c r="D692" s="226" t="s">
        <v>140</v>
      </c>
      <c r="E692" s="237" t="s">
        <v>19</v>
      </c>
      <c r="F692" s="238" t="s">
        <v>1281</v>
      </c>
      <c r="G692" s="236"/>
      <c r="H692" s="239">
        <v>65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140</v>
      </c>
      <c r="AU692" s="245" t="s">
        <v>83</v>
      </c>
      <c r="AV692" s="14" t="s">
        <v>83</v>
      </c>
      <c r="AW692" s="14" t="s">
        <v>33</v>
      </c>
      <c r="AX692" s="14" t="s">
        <v>72</v>
      </c>
      <c r="AY692" s="245" t="s">
        <v>129</v>
      </c>
    </row>
    <row r="693" s="14" customFormat="1">
      <c r="A693" s="14"/>
      <c r="B693" s="235"/>
      <c r="C693" s="236"/>
      <c r="D693" s="226" t="s">
        <v>140</v>
      </c>
      <c r="E693" s="237" t="s">
        <v>19</v>
      </c>
      <c r="F693" s="238" t="s">
        <v>1282</v>
      </c>
      <c r="G693" s="236"/>
      <c r="H693" s="239">
        <v>33</v>
      </c>
      <c r="I693" s="240"/>
      <c r="J693" s="236"/>
      <c r="K693" s="236"/>
      <c r="L693" s="241"/>
      <c r="M693" s="242"/>
      <c r="N693" s="243"/>
      <c r="O693" s="243"/>
      <c r="P693" s="243"/>
      <c r="Q693" s="243"/>
      <c r="R693" s="243"/>
      <c r="S693" s="243"/>
      <c r="T693" s="24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5" t="s">
        <v>140</v>
      </c>
      <c r="AU693" s="245" t="s">
        <v>83</v>
      </c>
      <c r="AV693" s="14" t="s">
        <v>83</v>
      </c>
      <c r="AW693" s="14" t="s">
        <v>33</v>
      </c>
      <c r="AX693" s="14" t="s">
        <v>72</v>
      </c>
      <c r="AY693" s="245" t="s">
        <v>129</v>
      </c>
    </row>
    <row r="694" s="15" customFormat="1">
      <c r="A694" s="15"/>
      <c r="B694" s="246"/>
      <c r="C694" s="247"/>
      <c r="D694" s="226" t="s">
        <v>140</v>
      </c>
      <c r="E694" s="248" t="s">
        <v>19</v>
      </c>
      <c r="F694" s="249" t="s">
        <v>156</v>
      </c>
      <c r="G694" s="247"/>
      <c r="H694" s="250">
        <v>98</v>
      </c>
      <c r="I694" s="251"/>
      <c r="J694" s="247"/>
      <c r="K694" s="247"/>
      <c r="L694" s="252"/>
      <c r="M694" s="253"/>
      <c r="N694" s="254"/>
      <c r="O694" s="254"/>
      <c r="P694" s="254"/>
      <c r="Q694" s="254"/>
      <c r="R694" s="254"/>
      <c r="S694" s="254"/>
      <c r="T694" s="25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56" t="s">
        <v>140</v>
      </c>
      <c r="AU694" s="256" t="s">
        <v>83</v>
      </c>
      <c r="AV694" s="15" t="s">
        <v>136</v>
      </c>
      <c r="AW694" s="15" t="s">
        <v>33</v>
      </c>
      <c r="AX694" s="15" t="s">
        <v>80</v>
      </c>
      <c r="AY694" s="256" t="s">
        <v>129</v>
      </c>
    </row>
    <row r="695" s="2" customFormat="1" ht="16.5" customHeight="1">
      <c r="A695" s="40"/>
      <c r="B695" s="41"/>
      <c r="C695" s="257" t="s">
        <v>1283</v>
      </c>
      <c r="D695" s="257" t="s">
        <v>244</v>
      </c>
      <c r="E695" s="258" t="s">
        <v>1284</v>
      </c>
      <c r="F695" s="259" t="s">
        <v>1285</v>
      </c>
      <c r="G695" s="260" t="s">
        <v>151</v>
      </c>
      <c r="H695" s="261">
        <v>894</v>
      </c>
      <c r="I695" s="262"/>
      <c r="J695" s="263">
        <f>ROUND(I695*H695,2)</f>
        <v>0</v>
      </c>
      <c r="K695" s="259" t="s">
        <v>135</v>
      </c>
      <c r="L695" s="264"/>
      <c r="M695" s="265" t="s">
        <v>19</v>
      </c>
      <c r="N695" s="266" t="s">
        <v>43</v>
      </c>
      <c r="O695" s="86"/>
      <c r="P695" s="215">
        <f>O695*H695</f>
        <v>0</v>
      </c>
      <c r="Q695" s="215">
        <v>0.10199999999999999</v>
      </c>
      <c r="R695" s="215">
        <f>Q695*H695</f>
        <v>91.187999999999988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188</v>
      </c>
      <c r="AT695" s="217" t="s">
        <v>244</v>
      </c>
      <c r="AU695" s="217" t="s">
        <v>83</v>
      </c>
      <c r="AY695" s="19" t="s">
        <v>129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80</v>
      </c>
      <c r="BK695" s="218">
        <f>ROUND(I695*H695,2)</f>
        <v>0</v>
      </c>
      <c r="BL695" s="19" t="s">
        <v>136</v>
      </c>
      <c r="BM695" s="217" t="s">
        <v>1286</v>
      </c>
    </row>
    <row r="696" s="13" customFormat="1">
      <c r="A696" s="13"/>
      <c r="B696" s="224"/>
      <c r="C696" s="225"/>
      <c r="D696" s="226" t="s">
        <v>140</v>
      </c>
      <c r="E696" s="227" t="s">
        <v>19</v>
      </c>
      <c r="F696" s="228" t="s">
        <v>1264</v>
      </c>
      <c r="G696" s="225"/>
      <c r="H696" s="227" t="s">
        <v>19</v>
      </c>
      <c r="I696" s="229"/>
      <c r="J696" s="225"/>
      <c r="K696" s="225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140</v>
      </c>
      <c r="AU696" s="234" t="s">
        <v>83</v>
      </c>
      <c r="AV696" s="13" t="s">
        <v>80</v>
      </c>
      <c r="AW696" s="13" t="s">
        <v>33</v>
      </c>
      <c r="AX696" s="13" t="s">
        <v>72</v>
      </c>
      <c r="AY696" s="234" t="s">
        <v>129</v>
      </c>
    </row>
    <row r="697" s="14" customFormat="1">
      <c r="A697" s="14"/>
      <c r="B697" s="235"/>
      <c r="C697" s="236"/>
      <c r="D697" s="226" t="s">
        <v>140</v>
      </c>
      <c r="E697" s="237" t="s">
        <v>19</v>
      </c>
      <c r="F697" s="238" t="s">
        <v>1287</v>
      </c>
      <c r="G697" s="236"/>
      <c r="H697" s="239">
        <v>465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140</v>
      </c>
      <c r="AU697" s="245" t="s">
        <v>83</v>
      </c>
      <c r="AV697" s="14" t="s">
        <v>83</v>
      </c>
      <c r="AW697" s="14" t="s">
        <v>33</v>
      </c>
      <c r="AX697" s="14" t="s">
        <v>72</v>
      </c>
      <c r="AY697" s="245" t="s">
        <v>129</v>
      </c>
    </row>
    <row r="698" s="14" customFormat="1">
      <c r="A698" s="14"/>
      <c r="B698" s="235"/>
      <c r="C698" s="236"/>
      <c r="D698" s="226" t="s">
        <v>140</v>
      </c>
      <c r="E698" s="237" t="s">
        <v>19</v>
      </c>
      <c r="F698" s="238" t="s">
        <v>1288</v>
      </c>
      <c r="G698" s="236"/>
      <c r="H698" s="239">
        <v>429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140</v>
      </c>
      <c r="AU698" s="245" t="s">
        <v>83</v>
      </c>
      <c r="AV698" s="14" t="s">
        <v>83</v>
      </c>
      <c r="AW698" s="14" t="s">
        <v>33</v>
      </c>
      <c r="AX698" s="14" t="s">
        <v>72</v>
      </c>
      <c r="AY698" s="245" t="s">
        <v>129</v>
      </c>
    </row>
    <row r="699" s="15" customFormat="1">
      <c r="A699" s="15"/>
      <c r="B699" s="246"/>
      <c r="C699" s="247"/>
      <c r="D699" s="226" t="s">
        <v>140</v>
      </c>
      <c r="E699" s="248" t="s">
        <v>19</v>
      </c>
      <c r="F699" s="249" t="s">
        <v>156</v>
      </c>
      <c r="G699" s="247"/>
      <c r="H699" s="250">
        <v>894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6" t="s">
        <v>140</v>
      </c>
      <c r="AU699" s="256" t="s">
        <v>83</v>
      </c>
      <c r="AV699" s="15" t="s">
        <v>136</v>
      </c>
      <c r="AW699" s="15" t="s">
        <v>33</v>
      </c>
      <c r="AX699" s="15" t="s">
        <v>80</v>
      </c>
      <c r="AY699" s="256" t="s">
        <v>129</v>
      </c>
    </row>
    <row r="700" s="2" customFormat="1" ht="16.5" customHeight="1">
      <c r="A700" s="40"/>
      <c r="B700" s="41"/>
      <c r="C700" s="257" t="s">
        <v>1289</v>
      </c>
      <c r="D700" s="257" t="s">
        <v>244</v>
      </c>
      <c r="E700" s="258" t="s">
        <v>1290</v>
      </c>
      <c r="F700" s="259" t="s">
        <v>1291</v>
      </c>
      <c r="G700" s="260" t="s">
        <v>151</v>
      </c>
      <c r="H700" s="261">
        <v>37.68</v>
      </c>
      <c r="I700" s="262"/>
      <c r="J700" s="263">
        <f>ROUND(I700*H700,2)</f>
        <v>0</v>
      </c>
      <c r="K700" s="259" t="s">
        <v>135</v>
      </c>
      <c r="L700" s="264"/>
      <c r="M700" s="265" t="s">
        <v>19</v>
      </c>
      <c r="N700" s="266" t="s">
        <v>43</v>
      </c>
      <c r="O700" s="86"/>
      <c r="P700" s="215">
        <f>O700*H700</f>
        <v>0</v>
      </c>
      <c r="Q700" s="215">
        <v>0.060999999999999999</v>
      </c>
      <c r="R700" s="215">
        <f>Q700*H700</f>
        <v>2.2984800000000001</v>
      </c>
      <c r="S700" s="215">
        <v>0</v>
      </c>
      <c r="T700" s="216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17" t="s">
        <v>188</v>
      </c>
      <c r="AT700" s="217" t="s">
        <v>244</v>
      </c>
      <c r="AU700" s="217" t="s">
        <v>83</v>
      </c>
      <c r="AY700" s="19" t="s">
        <v>129</v>
      </c>
      <c r="BE700" s="218">
        <f>IF(N700="základní",J700,0)</f>
        <v>0</v>
      </c>
      <c r="BF700" s="218">
        <f>IF(N700="snížená",J700,0)</f>
        <v>0</v>
      </c>
      <c r="BG700" s="218">
        <f>IF(N700="zákl. přenesená",J700,0)</f>
        <v>0</v>
      </c>
      <c r="BH700" s="218">
        <f>IF(N700="sníž. přenesená",J700,0)</f>
        <v>0</v>
      </c>
      <c r="BI700" s="218">
        <f>IF(N700="nulová",J700,0)</f>
        <v>0</v>
      </c>
      <c r="BJ700" s="19" t="s">
        <v>80</v>
      </c>
      <c r="BK700" s="218">
        <f>ROUND(I700*H700,2)</f>
        <v>0</v>
      </c>
      <c r="BL700" s="19" t="s">
        <v>136</v>
      </c>
      <c r="BM700" s="217" t="s">
        <v>1292</v>
      </c>
    </row>
    <row r="701" s="13" customFormat="1">
      <c r="A701" s="13"/>
      <c r="B701" s="224"/>
      <c r="C701" s="225"/>
      <c r="D701" s="226" t="s">
        <v>140</v>
      </c>
      <c r="E701" s="227" t="s">
        <v>19</v>
      </c>
      <c r="F701" s="228" t="s">
        <v>1264</v>
      </c>
      <c r="G701" s="225"/>
      <c r="H701" s="227" t="s">
        <v>19</v>
      </c>
      <c r="I701" s="229"/>
      <c r="J701" s="225"/>
      <c r="K701" s="225"/>
      <c r="L701" s="230"/>
      <c r="M701" s="231"/>
      <c r="N701" s="232"/>
      <c r="O701" s="232"/>
      <c r="P701" s="232"/>
      <c r="Q701" s="232"/>
      <c r="R701" s="232"/>
      <c r="S701" s="232"/>
      <c r="T701" s="23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4" t="s">
        <v>140</v>
      </c>
      <c r="AU701" s="234" t="s">
        <v>83</v>
      </c>
      <c r="AV701" s="13" t="s">
        <v>80</v>
      </c>
      <c r="AW701" s="13" t="s">
        <v>33</v>
      </c>
      <c r="AX701" s="13" t="s">
        <v>72</v>
      </c>
      <c r="AY701" s="234" t="s">
        <v>129</v>
      </c>
    </row>
    <row r="702" s="14" customFormat="1">
      <c r="A702" s="14"/>
      <c r="B702" s="235"/>
      <c r="C702" s="236"/>
      <c r="D702" s="226" t="s">
        <v>140</v>
      </c>
      <c r="E702" s="237" t="s">
        <v>19</v>
      </c>
      <c r="F702" s="238" t="s">
        <v>1293</v>
      </c>
      <c r="G702" s="236"/>
      <c r="H702" s="239">
        <v>18.84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140</v>
      </c>
      <c r="AU702" s="245" t="s">
        <v>83</v>
      </c>
      <c r="AV702" s="14" t="s">
        <v>83</v>
      </c>
      <c r="AW702" s="14" t="s">
        <v>33</v>
      </c>
      <c r="AX702" s="14" t="s">
        <v>72</v>
      </c>
      <c r="AY702" s="245" t="s">
        <v>129</v>
      </c>
    </row>
    <row r="703" s="14" customFormat="1">
      <c r="A703" s="14"/>
      <c r="B703" s="235"/>
      <c r="C703" s="236"/>
      <c r="D703" s="226" t="s">
        <v>140</v>
      </c>
      <c r="E703" s="237" t="s">
        <v>19</v>
      </c>
      <c r="F703" s="238" t="s">
        <v>1294</v>
      </c>
      <c r="G703" s="236"/>
      <c r="H703" s="239">
        <v>18.84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5" t="s">
        <v>140</v>
      </c>
      <c r="AU703" s="245" t="s">
        <v>83</v>
      </c>
      <c r="AV703" s="14" t="s">
        <v>83</v>
      </c>
      <c r="AW703" s="14" t="s">
        <v>33</v>
      </c>
      <c r="AX703" s="14" t="s">
        <v>72</v>
      </c>
      <c r="AY703" s="245" t="s">
        <v>129</v>
      </c>
    </row>
    <row r="704" s="15" customFormat="1">
      <c r="A704" s="15"/>
      <c r="B704" s="246"/>
      <c r="C704" s="247"/>
      <c r="D704" s="226" t="s">
        <v>140</v>
      </c>
      <c r="E704" s="248" t="s">
        <v>19</v>
      </c>
      <c r="F704" s="249" t="s">
        <v>156</v>
      </c>
      <c r="G704" s="247"/>
      <c r="H704" s="250">
        <v>37.68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6" t="s">
        <v>140</v>
      </c>
      <c r="AU704" s="256" t="s">
        <v>83</v>
      </c>
      <c r="AV704" s="15" t="s">
        <v>136</v>
      </c>
      <c r="AW704" s="15" t="s">
        <v>33</v>
      </c>
      <c r="AX704" s="15" t="s">
        <v>80</v>
      </c>
      <c r="AY704" s="256" t="s">
        <v>129</v>
      </c>
    </row>
    <row r="705" s="2" customFormat="1" ht="33" customHeight="1">
      <c r="A705" s="40"/>
      <c r="B705" s="41"/>
      <c r="C705" s="206" t="s">
        <v>1295</v>
      </c>
      <c r="D705" s="206" t="s">
        <v>131</v>
      </c>
      <c r="E705" s="207" t="s">
        <v>605</v>
      </c>
      <c r="F705" s="208" t="s">
        <v>606</v>
      </c>
      <c r="G705" s="209" t="s">
        <v>151</v>
      </c>
      <c r="H705" s="210">
        <v>628.5</v>
      </c>
      <c r="I705" s="211"/>
      <c r="J705" s="212">
        <f>ROUND(I705*H705,2)</f>
        <v>0</v>
      </c>
      <c r="K705" s="208" t="s">
        <v>135</v>
      </c>
      <c r="L705" s="46"/>
      <c r="M705" s="213" t="s">
        <v>19</v>
      </c>
      <c r="N705" s="214" t="s">
        <v>43</v>
      </c>
      <c r="O705" s="86"/>
      <c r="P705" s="215">
        <f>O705*H705</f>
        <v>0</v>
      </c>
      <c r="Q705" s="215">
        <v>0.12095</v>
      </c>
      <c r="R705" s="215">
        <f>Q705*H705</f>
        <v>76.017075000000006</v>
      </c>
      <c r="S705" s="215">
        <v>0</v>
      </c>
      <c r="T705" s="21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136</v>
      </c>
      <c r="AT705" s="217" t="s">
        <v>131</v>
      </c>
      <c r="AU705" s="217" t="s">
        <v>83</v>
      </c>
      <c r="AY705" s="19" t="s">
        <v>129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80</v>
      </c>
      <c r="BK705" s="218">
        <f>ROUND(I705*H705,2)</f>
        <v>0</v>
      </c>
      <c r="BL705" s="19" t="s">
        <v>136</v>
      </c>
      <c r="BM705" s="217" t="s">
        <v>1296</v>
      </c>
    </row>
    <row r="706" s="2" customFormat="1">
      <c r="A706" s="40"/>
      <c r="B706" s="41"/>
      <c r="C706" s="42"/>
      <c r="D706" s="219" t="s">
        <v>138</v>
      </c>
      <c r="E706" s="42"/>
      <c r="F706" s="220" t="s">
        <v>608</v>
      </c>
      <c r="G706" s="42"/>
      <c r="H706" s="42"/>
      <c r="I706" s="221"/>
      <c r="J706" s="42"/>
      <c r="K706" s="42"/>
      <c r="L706" s="46"/>
      <c r="M706" s="222"/>
      <c r="N706" s="22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138</v>
      </c>
      <c r="AU706" s="19" t="s">
        <v>83</v>
      </c>
    </row>
    <row r="707" s="13" customFormat="1">
      <c r="A707" s="13"/>
      <c r="B707" s="224"/>
      <c r="C707" s="225"/>
      <c r="D707" s="226" t="s">
        <v>140</v>
      </c>
      <c r="E707" s="227" t="s">
        <v>19</v>
      </c>
      <c r="F707" s="228" t="s">
        <v>609</v>
      </c>
      <c r="G707" s="225"/>
      <c r="H707" s="227" t="s">
        <v>19</v>
      </c>
      <c r="I707" s="229"/>
      <c r="J707" s="225"/>
      <c r="K707" s="225"/>
      <c r="L707" s="230"/>
      <c r="M707" s="231"/>
      <c r="N707" s="232"/>
      <c r="O707" s="232"/>
      <c r="P707" s="232"/>
      <c r="Q707" s="232"/>
      <c r="R707" s="232"/>
      <c r="S707" s="232"/>
      <c r="T707" s="23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4" t="s">
        <v>140</v>
      </c>
      <c r="AU707" s="234" t="s">
        <v>83</v>
      </c>
      <c r="AV707" s="13" t="s">
        <v>80</v>
      </c>
      <c r="AW707" s="13" t="s">
        <v>33</v>
      </c>
      <c r="AX707" s="13" t="s">
        <v>72</v>
      </c>
      <c r="AY707" s="234" t="s">
        <v>129</v>
      </c>
    </row>
    <row r="708" s="14" customFormat="1">
      <c r="A708" s="14"/>
      <c r="B708" s="235"/>
      <c r="C708" s="236"/>
      <c r="D708" s="226" t="s">
        <v>140</v>
      </c>
      <c r="E708" s="237" t="s">
        <v>19</v>
      </c>
      <c r="F708" s="238" t="s">
        <v>1297</v>
      </c>
      <c r="G708" s="236"/>
      <c r="H708" s="239">
        <v>295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140</v>
      </c>
      <c r="AU708" s="245" t="s">
        <v>83</v>
      </c>
      <c r="AV708" s="14" t="s">
        <v>83</v>
      </c>
      <c r="AW708" s="14" t="s">
        <v>33</v>
      </c>
      <c r="AX708" s="14" t="s">
        <v>72</v>
      </c>
      <c r="AY708" s="245" t="s">
        <v>129</v>
      </c>
    </row>
    <row r="709" s="14" customFormat="1">
      <c r="A709" s="14"/>
      <c r="B709" s="235"/>
      <c r="C709" s="236"/>
      <c r="D709" s="226" t="s">
        <v>140</v>
      </c>
      <c r="E709" s="237" t="s">
        <v>19</v>
      </c>
      <c r="F709" s="238" t="s">
        <v>1298</v>
      </c>
      <c r="G709" s="236"/>
      <c r="H709" s="239">
        <v>311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5" t="s">
        <v>140</v>
      </c>
      <c r="AU709" s="245" t="s">
        <v>83</v>
      </c>
      <c r="AV709" s="14" t="s">
        <v>83</v>
      </c>
      <c r="AW709" s="14" t="s">
        <v>33</v>
      </c>
      <c r="AX709" s="14" t="s">
        <v>72</v>
      </c>
      <c r="AY709" s="245" t="s">
        <v>129</v>
      </c>
    </row>
    <row r="710" s="13" customFormat="1">
      <c r="A710" s="13"/>
      <c r="B710" s="224"/>
      <c r="C710" s="225"/>
      <c r="D710" s="226" t="s">
        <v>140</v>
      </c>
      <c r="E710" s="227" t="s">
        <v>19</v>
      </c>
      <c r="F710" s="228" t="s">
        <v>612</v>
      </c>
      <c r="G710" s="225"/>
      <c r="H710" s="227" t="s">
        <v>19</v>
      </c>
      <c r="I710" s="229"/>
      <c r="J710" s="225"/>
      <c r="K710" s="225"/>
      <c r="L710" s="230"/>
      <c r="M710" s="231"/>
      <c r="N710" s="232"/>
      <c r="O710" s="232"/>
      <c r="P710" s="232"/>
      <c r="Q710" s="232"/>
      <c r="R710" s="232"/>
      <c r="S710" s="232"/>
      <c r="T710" s="23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4" t="s">
        <v>140</v>
      </c>
      <c r="AU710" s="234" t="s">
        <v>83</v>
      </c>
      <c r="AV710" s="13" t="s">
        <v>80</v>
      </c>
      <c r="AW710" s="13" t="s">
        <v>33</v>
      </c>
      <c r="AX710" s="13" t="s">
        <v>72</v>
      </c>
      <c r="AY710" s="234" t="s">
        <v>129</v>
      </c>
    </row>
    <row r="711" s="14" customFormat="1">
      <c r="A711" s="14"/>
      <c r="B711" s="235"/>
      <c r="C711" s="236"/>
      <c r="D711" s="226" t="s">
        <v>140</v>
      </c>
      <c r="E711" s="237" t="s">
        <v>19</v>
      </c>
      <c r="F711" s="238" t="s">
        <v>1299</v>
      </c>
      <c r="G711" s="236"/>
      <c r="H711" s="239">
        <v>22.5</v>
      </c>
      <c r="I711" s="240"/>
      <c r="J711" s="236"/>
      <c r="K711" s="236"/>
      <c r="L711" s="241"/>
      <c r="M711" s="242"/>
      <c r="N711" s="243"/>
      <c r="O711" s="243"/>
      <c r="P711" s="243"/>
      <c r="Q711" s="243"/>
      <c r="R711" s="243"/>
      <c r="S711" s="243"/>
      <c r="T711" s="24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5" t="s">
        <v>140</v>
      </c>
      <c r="AU711" s="245" t="s">
        <v>83</v>
      </c>
      <c r="AV711" s="14" t="s">
        <v>83</v>
      </c>
      <c r="AW711" s="14" t="s">
        <v>33</v>
      </c>
      <c r="AX711" s="14" t="s">
        <v>72</v>
      </c>
      <c r="AY711" s="245" t="s">
        <v>129</v>
      </c>
    </row>
    <row r="712" s="15" customFormat="1">
      <c r="A712" s="15"/>
      <c r="B712" s="246"/>
      <c r="C712" s="247"/>
      <c r="D712" s="226" t="s">
        <v>140</v>
      </c>
      <c r="E712" s="248" t="s">
        <v>19</v>
      </c>
      <c r="F712" s="249" t="s">
        <v>156</v>
      </c>
      <c r="G712" s="247"/>
      <c r="H712" s="250">
        <v>628.5</v>
      </c>
      <c r="I712" s="251"/>
      <c r="J712" s="247"/>
      <c r="K712" s="247"/>
      <c r="L712" s="252"/>
      <c r="M712" s="253"/>
      <c r="N712" s="254"/>
      <c r="O712" s="254"/>
      <c r="P712" s="254"/>
      <c r="Q712" s="254"/>
      <c r="R712" s="254"/>
      <c r="S712" s="254"/>
      <c r="T712" s="25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6" t="s">
        <v>140</v>
      </c>
      <c r="AU712" s="256" t="s">
        <v>83</v>
      </c>
      <c r="AV712" s="15" t="s">
        <v>136</v>
      </c>
      <c r="AW712" s="15" t="s">
        <v>33</v>
      </c>
      <c r="AX712" s="15" t="s">
        <v>80</v>
      </c>
      <c r="AY712" s="256" t="s">
        <v>129</v>
      </c>
    </row>
    <row r="713" s="2" customFormat="1" ht="16.5" customHeight="1">
      <c r="A713" s="40"/>
      <c r="B713" s="41"/>
      <c r="C713" s="257" t="s">
        <v>1300</v>
      </c>
      <c r="D713" s="257" t="s">
        <v>244</v>
      </c>
      <c r="E713" s="258" t="s">
        <v>615</v>
      </c>
      <c r="F713" s="259" t="s">
        <v>616</v>
      </c>
      <c r="G713" s="260" t="s">
        <v>134</v>
      </c>
      <c r="H713" s="261">
        <v>64.106999999999999</v>
      </c>
      <c r="I713" s="262"/>
      <c r="J713" s="263">
        <f>ROUND(I713*H713,2)</f>
        <v>0</v>
      </c>
      <c r="K713" s="259" t="s">
        <v>135</v>
      </c>
      <c r="L713" s="264"/>
      <c r="M713" s="265" t="s">
        <v>19</v>
      </c>
      <c r="N713" s="266" t="s">
        <v>43</v>
      </c>
      <c r="O713" s="86"/>
      <c r="P713" s="215">
        <f>O713*H713</f>
        <v>0</v>
      </c>
      <c r="Q713" s="215">
        <v>0.17599999999999999</v>
      </c>
      <c r="R713" s="215">
        <f>Q713*H713</f>
        <v>11.282831999999999</v>
      </c>
      <c r="S713" s="215">
        <v>0</v>
      </c>
      <c r="T713" s="216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7" t="s">
        <v>188</v>
      </c>
      <c r="AT713" s="217" t="s">
        <v>244</v>
      </c>
      <c r="AU713" s="217" t="s">
        <v>83</v>
      </c>
      <c r="AY713" s="19" t="s">
        <v>129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9" t="s">
        <v>80</v>
      </c>
      <c r="BK713" s="218">
        <f>ROUND(I713*H713,2)</f>
        <v>0</v>
      </c>
      <c r="BL713" s="19" t="s">
        <v>136</v>
      </c>
      <c r="BM713" s="217" t="s">
        <v>1301</v>
      </c>
    </row>
    <row r="714" s="14" customFormat="1">
      <c r="A714" s="14"/>
      <c r="B714" s="235"/>
      <c r="C714" s="236"/>
      <c r="D714" s="226" t="s">
        <v>140</v>
      </c>
      <c r="E714" s="236"/>
      <c r="F714" s="238" t="s">
        <v>1302</v>
      </c>
      <c r="G714" s="236"/>
      <c r="H714" s="239">
        <v>64.106999999999999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140</v>
      </c>
      <c r="AU714" s="245" t="s">
        <v>83</v>
      </c>
      <c r="AV714" s="14" t="s">
        <v>83</v>
      </c>
      <c r="AW714" s="14" t="s">
        <v>4</v>
      </c>
      <c r="AX714" s="14" t="s">
        <v>80</v>
      </c>
      <c r="AY714" s="245" t="s">
        <v>129</v>
      </c>
    </row>
    <row r="715" s="2" customFormat="1" ht="24.15" customHeight="1">
      <c r="A715" s="40"/>
      <c r="B715" s="41"/>
      <c r="C715" s="206" t="s">
        <v>1303</v>
      </c>
      <c r="D715" s="206" t="s">
        <v>131</v>
      </c>
      <c r="E715" s="207" t="s">
        <v>1304</v>
      </c>
      <c r="F715" s="208" t="s">
        <v>1305</v>
      </c>
      <c r="G715" s="209" t="s">
        <v>151</v>
      </c>
      <c r="H715" s="210">
        <v>1080</v>
      </c>
      <c r="I715" s="211"/>
      <c r="J715" s="212">
        <f>ROUND(I715*H715,2)</f>
        <v>0</v>
      </c>
      <c r="K715" s="208" t="s">
        <v>135</v>
      </c>
      <c r="L715" s="46"/>
      <c r="M715" s="213" t="s">
        <v>19</v>
      </c>
      <c r="N715" s="214" t="s">
        <v>43</v>
      </c>
      <c r="O715" s="86"/>
      <c r="P715" s="215">
        <f>O715*H715</f>
        <v>0</v>
      </c>
      <c r="Q715" s="215">
        <v>0.10095</v>
      </c>
      <c r="R715" s="215">
        <f>Q715*H715</f>
        <v>109.026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136</v>
      </c>
      <c r="AT715" s="217" t="s">
        <v>131</v>
      </c>
      <c r="AU715" s="217" t="s">
        <v>83</v>
      </c>
      <c r="AY715" s="19" t="s">
        <v>129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80</v>
      </c>
      <c r="BK715" s="218">
        <f>ROUND(I715*H715,2)</f>
        <v>0</v>
      </c>
      <c r="BL715" s="19" t="s">
        <v>136</v>
      </c>
      <c r="BM715" s="217" t="s">
        <v>1306</v>
      </c>
    </row>
    <row r="716" s="2" customFormat="1">
      <c r="A716" s="40"/>
      <c r="B716" s="41"/>
      <c r="C716" s="42"/>
      <c r="D716" s="219" t="s">
        <v>138</v>
      </c>
      <c r="E716" s="42"/>
      <c r="F716" s="220" t="s">
        <v>1307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138</v>
      </c>
      <c r="AU716" s="19" t="s">
        <v>83</v>
      </c>
    </row>
    <row r="717" s="14" customFormat="1">
      <c r="A717" s="14"/>
      <c r="B717" s="235"/>
      <c r="C717" s="236"/>
      <c r="D717" s="226" t="s">
        <v>140</v>
      </c>
      <c r="E717" s="237" t="s">
        <v>19</v>
      </c>
      <c r="F717" s="238" t="s">
        <v>1308</v>
      </c>
      <c r="G717" s="236"/>
      <c r="H717" s="239">
        <v>660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140</v>
      </c>
      <c r="AU717" s="245" t="s">
        <v>83</v>
      </c>
      <c r="AV717" s="14" t="s">
        <v>83</v>
      </c>
      <c r="AW717" s="14" t="s">
        <v>33</v>
      </c>
      <c r="AX717" s="14" t="s">
        <v>72</v>
      </c>
      <c r="AY717" s="245" t="s">
        <v>129</v>
      </c>
    </row>
    <row r="718" s="14" customFormat="1">
      <c r="A718" s="14"/>
      <c r="B718" s="235"/>
      <c r="C718" s="236"/>
      <c r="D718" s="226" t="s">
        <v>140</v>
      </c>
      <c r="E718" s="237" t="s">
        <v>19</v>
      </c>
      <c r="F718" s="238" t="s">
        <v>1309</v>
      </c>
      <c r="G718" s="236"/>
      <c r="H718" s="239">
        <v>420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140</v>
      </c>
      <c r="AU718" s="245" t="s">
        <v>83</v>
      </c>
      <c r="AV718" s="14" t="s">
        <v>83</v>
      </c>
      <c r="AW718" s="14" t="s">
        <v>33</v>
      </c>
      <c r="AX718" s="14" t="s">
        <v>72</v>
      </c>
      <c r="AY718" s="245" t="s">
        <v>129</v>
      </c>
    </row>
    <row r="719" s="15" customFormat="1">
      <c r="A719" s="15"/>
      <c r="B719" s="246"/>
      <c r="C719" s="247"/>
      <c r="D719" s="226" t="s">
        <v>140</v>
      </c>
      <c r="E719" s="248" t="s">
        <v>19</v>
      </c>
      <c r="F719" s="249" t="s">
        <v>156</v>
      </c>
      <c r="G719" s="247"/>
      <c r="H719" s="250">
        <v>1080</v>
      </c>
      <c r="I719" s="251"/>
      <c r="J719" s="247"/>
      <c r="K719" s="247"/>
      <c r="L719" s="252"/>
      <c r="M719" s="253"/>
      <c r="N719" s="254"/>
      <c r="O719" s="254"/>
      <c r="P719" s="254"/>
      <c r="Q719" s="254"/>
      <c r="R719" s="254"/>
      <c r="S719" s="254"/>
      <c r="T719" s="25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6" t="s">
        <v>140</v>
      </c>
      <c r="AU719" s="256" t="s">
        <v>83</v>
      </c>
      <c r="AV719" s="15" t="s">
        <v>136</v>
      </c>
      <c r="AW719" s="15" t="s">
        <v>33</v>
      </c>
      <c r="AX719" s="15" t="s">
        <v>80</v>
      </c>
      <c r="AY719" s="256" t="s">
        <v>129</v>
      </c>
    </row>
    <row r="720" s="2" customFormat="1" ht="16.5" customHeight="1">
      <c r="A720" s="40"/>
      <c r="B720" s="41"/>
      <c r="C720" s="257" t="s">
        <v>1310</v>
      </c>
      <c r="D720" s="257" t="s">
        <v>244</v>
      </c>
      <c r="E720" s="258" t="s">
        <v>1311</v>
      </c>
      <c r="F720" s="259" t="s">
        <v>1312</v>
      </c>
      <c r="G720" s="260" t="s">
        <v>151</v>
      </c>
      <c r="H720" s="261">
        <v>1080</v>
      </c>
      <c r="I720" s="262"/>
      <c r="J720" s="263">
        <f>ROUND(I720*H720,2)</f>
        <v>0</v>
      </c>
      <c r="K720" s="259" t="s">
        <v>135</v>
      </c>
      <c r="L720" s="264"/>
      <c r="M720" s="265" t="s">
        <v>19</v>
      </c>
      <c r="N720" s="266" t="s">
        <v>43</v>
      </c>
      <c r="O720" s="86"/>
      <c r="P720" s="215">
        <f>O720*H720</f>
        <v>0</v>
      </c>
      <c r="Q720" s="215">
        <v>0.033500000000000002</v>
      </c>
      <c r="R720" s="215">
        <f>Q720*H720</f>
        <v>36.18</v>
      </c>
      <c r="S720" s="215">
        <v>0</v>
      </c>
      <c r="T720" s="216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7" t="s">
        <v>188</v>
      </c>
      <c r="AT720" s="217" t="s">
        <v>244</v>
      </c>
      <c r="AU720" s="217" t="s">
        <v>83</v>
      </c>
      <c r="AY720" s="19" t="s">
        <v>129</v>
      </c>
      <c r="BE720" s="218">
        <f>IF(N720="základní",J720,0)</f>
        <v>0</v>
      </c>
      <c r="BF720" s="218">
        <f>IF(N720="snížená",J720,0)</f>
        <v>0</v>
      </c>
      <c r="BG720" s="218">
        <f>IF(N720="zákl. přenesená",J720,0)</f>
        <v>0</v>
      </c>
      <c r="BH720" s="218">
        <f>IF(N720="sníž. přenesená",J720,0)</f>
        <v>0</v>
      </c>
      <c r="BI720" s="218">
        <f>IF(N720="nulová",J720,0)</f>
        <v>0</v>
      </c>
      <c r="BJ720" s="19" t="s">
        <v>80</v>
      </c>
      <c r="BK720" s="218">
        <f>ROUND(I720*H720,2)</f>
        <v>0</v>
      </c>
      <c r="BL720" s="19" t="s">
        <v>136</v>
      </c>
      <c r="BM720" s="217" t="s">
        <v>1313</v>
      </c>
    </row>
    <row r="721" s="2" customFormat="1" ht="16.5" customHeight="1">
      <c r="A721" s="40"/>
      <c r="B721" s="41"/>
      <c r="C721" s="206" t="s">
        <v>1314</v>
      </c>
      <c r="D721" s="206" t="s">
        <v>131</v>
      </c>
      <c r="E721" s="207" t="s">
        <v>620</v>
      </c>
      <c r="F721" s="208" t="s">
        <v>621</v>
      </c>
      <c r="G721" s="209" t="s">
        <v>166</v>
      </c>
      <c r="H721" s="210">
        <v>13.635</v>
      </c>
      <c r="I721" s="211"/>
      <c r="J721" s="212">
        <f>ROUND(I721*H721,2)</f>
        <v>0</v>
      </c>
      <c r="K721" s="208" t="s">
        <v>135</v>
      </c>
      <c r="L721" s="46"/>
      <c r="M721" s="213" t="s">
        <v>19</v>
      </c>
      <c r="N721" s="214" t="s">
        <v>43</v>
      </c>
      <c r="O721" s="86"/>
      <c r="P721" s="215">
        <f>O721*H721</f>
        <v>0</v>
      </c>
      <c r="Q721" s="215">
        <v>2.2563399999999998</v>
      </c>
      <c r="R721" s="215">
        <f>Q721*H721</f>
        <v>30.765195899999998</v>
      </c>
      <c r="S721" s="215">
        <v>0</v>
      </c>
      <c r="T721" s="216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17" t="s">
        <v>136</v>
      </c>
      <c r="AT721" s="217" t="s">
        <v>131</v>
      </c>
      <c r="AU721" s="217" t="s">
        <v>83</v>
      </c>
      <c r="AY721" s="19" t="s">
        <v>129</v>
      </c>
      <c r="BE721" s="218">
        <f>IF(N721="základní",J721,0)</f>
        <v>0</v>
      </c>
      <c r="BF721" s="218">
        <f>IF(N721="snížená",J721,0)</f>
        <v>0</v>
      </c>
      <c r="BG721" s="218">
        <f>IF(N721="zákl. přenesená",J721,0)</f>
        <v>0</v>
      </c>
      <c r="BH721" s="218">
        <f>IF(N721="sníž. přenesená",J721,0)</f>
        <v>0</v>
      </c>
      <c r="BI721" s="218">
        <f>IF(N721="nulová",J721,0)</f>
        <v>0</v>
      </c>
      <c r="BJ721" s="19" t="s">
        <v>80</v>
      </c>
      <c r="BK721" s="218">
        <f>ROUND(I721*H721,2)</f>
        <v>0</v>
      </c>
      <c r="BL721" s="19" t="s">
        <v>136</v>
      </c>
      <c r="BM721" s="217" t="s">
        <v>1315</v>
      </c>
    </row>
    <row r="722" s="2" customFormat="1">
      <c r="A722" s="40"/>
      <c r="B722" s="41"/>
      <c r="C722" s="42"/>
      <c r="D722" s="219" t="s">
        <v>138</v>
      </c>
      <c r="E722" s="42"/>
      <c r="F722" s="220" t="s">
        <v>623</v>
      </c>
      <c r="G722" s="42"/>
      <c r="H722" s="42"/>
      <c r="I722" s="221"/>
      <c r="J722" s="42"/>
      <c r="K722" s="42"/>
      <c r="L722" s="46"/>
      <c r="M722" s="222"/>
      <c r="N722" s="223"/>
      <c r="O722" s="86"/>
      <c r="P722" s="86"/>
      <c r="Q722" s="86"/>
      <c r="R722" s="86"/>
      <c r="S722" s="86"/>
      <c r="T722" s="87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T722" s="19" t="s">
        <v>138</v>
      </c>
      <c r="AU722" s="19" t="s">
        <v>83</v>
      </c>
    </row>
    <row r="723" s="13" customFormat="1">
      <c r="A723" s="13"/>
      <c r="B723" s="224"/>
      <c r="C723" s="225"/>
      <c r="D723" s="226" t="s">
        <v>140</v>
      </c>
      <c r="E723" s="227" t="s">
        <v>19</v>
      </c>
      <c r="F723" s="228" t="s">
        <v>1316</v>
      </c>
      <c r="G723" s="225"/>
      <c r="H723" s="227" t="s">
        <v>19</v>
      </c>
      <c r="I723" s="229"/>
      <c r="J723" s="225"/>
      <c r="K723" s="225"/>
      <c r="L723" s="230"/>
      <c r="M723" s="231"/>
      <c r="N723" s="232"/>
      <c r="O723" s="232"/>
      <c r="P723" s="232"/>
      <c r="Q723" s="232"/>
      <c r="R723" s="232"/>
      <c r="S723" s="232"/>
      <c r="T723" s="23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4" t="s">
        <v>140</v>
      </c>
      <c r="AU723" s="234" t="s">
        <v>83</v>
      </c>
      <c r="AV723" s="13" t="s">
        <v>80</v>
      </c>
      <c r="AW723" s="13" t="s">
        <v>33</v>
      </c>
      <c r="AX723" s="13" t="s">
        <v>72</v>
      </c>
      <c r="AY723" s="234" t="s">
        <v>129</v>
      </c>
    </row>
    <row r="724" s="14" customFormat="1">
      <c r="A724" s="14"/>
      <c r="B724" s="235"/>
      <c r="C724" s="236"/>
      <c r="D724" s="226" t="s">
        <v>140</v>
      </c>
      <c r="E724" s="237" t="s">
        <v>19</v>
      </c>
      <c r="F724" s="238" t="s">
        <v>1317</v>
      </c>
      <c r="G724" s="236"/>
      <c r="H724" s="239">
        <v>13.635</v>
      </c>
      <c r="I724" s="240"/>
      <c r="J724" s="236"/>
      <c r="K724" s="236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140</v>
      </c>
      <c r="AU724" s="245" t="s">
        <v>83</v>
      </c>
      <c r="AV724" s="14" t="s">
        <v>83</v>
      </c>
      <c r="AW724" s="14" t="s">
        <v>33</v>
      </c>
      <c r="AX724" s="14" t="s">
        <v>80</v>
      </c>
      <c r="AY724" s="245" t="s">
        <v>129</v>
      </c>
    </row>
    <row r="725" s="2" customFormat="1" ht="24.15" customHeight="1">
      <c r="A725" s="40"/>
      <c r="B725" s="41"/>
      <c r="C725" s="206" t="s">
        <v>1318</v>
      </c>
      <c r="D725" s="206" t="s">
        <v>131</v>
      </c>
      <c r="E725" s="207" t="s">
        <v>627</v>
      </c>
      <c r="F725" s="208" t="s">
        <v>628</v>
      </c>
      <c r="G725" s="209" t="s">
        <v>151</v>
      </c>
      <c r="H725" s="210">
        <v>46</v>
      </c>
      <c r="I725" s="211"/>
      <c r="J725" s="212">
        <f>ROUND(I725*H725,2)</f>
        <v>0</v>
      </c>
      <c r="K725" s="208" t="s">
        <v>135</v>
      </c>
      <c r="L725" s="46"/>
      <c r="M725" s="213" t="s">
        <v>19</v>
      </c>
      <c r="N725" s="214" t="s">
        <v>43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136</v>
      </c>
      <c r="AT725" s="217" t="s">
        <v>131</v>
      </c>
      <c r="AU725" s="217" t="s">
        <v>83</v>
      </c>
      <c r="AY725" s="19" t="s">
        <v>129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80</v>
      </c>
      <c r="BK725" s="218">
        <f>ROUND(I725*H725,2)</f>
        <v>0</v>
      </c>
      <c r="BL725" s="19" t="s">
        <v>136</v>
      </c>
      <c r="BM725" s="217" t="s">
        <v>1319</v>
      </c>
    </row>
    <row r="726" s="2" customFormat="1">
      <c r="A726" s="40"/>
      <c r="B726" s="41"/>
      <c r="C726" s="42"/>
      <c r="D726" s="219" t="s">
        <v>138</v>
      </c>
      <c r="E726" s="42"/>
      <c r="F726" s="220" t="s">
        <v>630</v>
      </c>
      <c r="G726" s="42"/>
      <c r="H726" s="42"/>
      <c r="I726" s="221"/>
      <c r="J726" s="42"/>
      <c r="K726" s="42"/>
      <c r="L726" s="46"/>
      <c r="M726" s="222"/>
      <c r="N726" s="223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138</v>
      </c>
      <c r="AU726" s="19" t="s">
        <v>83</v>
      </c>
    </row>
    <row r="727" s="14" customFormat="1">
      <c r="A727" s="14"/>
      <c r="B727" s="235"/>
      <c r="C727" s="236"/>
      <c r="D727" s="226" t="s">
        <v>140</v>
      </c>
      <c r="E727" s="237" t="s">
        <v>19</v>
      </c>
      <c r="F727" s="238" t="s">
        <v>1320</v>
      </c>
      <c r="G727" s="236"/>
      <c r="H727" s="239">
        <v>3.5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140</v>
      </c>
      <c r="AU727" s="245" t="s">
        <v>83</v>
      </c>
      <c r="AV727" s="14" t="s">
        <v>83</v>
      </c>
      <c r="AW727" s="14" t="s">
        <v>33</v>
      </c>
      <c r="AX727" s="14" t="s">
        <v>72</v>
      </c>
      <c r="AY727" s="245" t="s">
        <v>129</v>
      </c>
    </row>
    <row r="728" s="14" customFormat="1">
      <c r="A728" s="14"/>
      <c r="B728" s="235"/>
      <c r="C728" s="236"/>
      <c r="D728" s="226" t="s">
        <v>140</v>
      </c>
      <c r="E728" s="237" t="s">
        <v>19</v>
      </c>
      <c r="F728" s="238" t="s">
        <v>1321</v>
      </c>
      <c r="G728" s="236"/>
      <c r="H728" s="239">
        <v>6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140</v>
      </c>
      <c r="AU728" s="245" t="s">
        <v>83</v>
      </c>
      <c r="AV728" s="14" t="s">
        <v>83</v>
      </c>
      <c r="AW728" s="14" t="s">
        <v>33</v>
      </c>
      <c r="AX728" s="14" t="s">
        <v>72</v>
      </c>
      <c r="AY728" s="245" t="s">
        <v>129</v>
      </c>
    </row>
    <row r="729" s="14" customFormat="1">
      <c r="A729" s="14"/>
      <c r="B729" s="235"/>
      <c r="C729" s="236"/>
      <c r="D729" s="226" t="s">
        <v>140</v>
      </c>
      <c r="E729" s="237" t="s">
        <v>19</v>
      </c>
      <c r="F729" s="238" t="s">
        <v>1322</v>
      </c>
      <c r="G729" s="236"/>
      <c r="H729" s="239">
        <v>7.5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140</v>
      </c>
      <c r="AU729" s="245" t="s">
        <v>83</v>
      </c>
      <c r="AV729" s="14" t="s">
        <v>83</v>
      </c>
      <c r="AW729" s="14" t="s">
        <v>33</v>
      </c>
      <c r="AX729" s="14" t="s">
        <v>72</v>
      </c>
      <c r="AY729" s="245" t="s">
        <v>129</v>
      </c>
    </row>
    <row r="730" s="14" customFormat="1">
      <c r="A730" s="14"/>
      <c r="B730" s="235"/>
      <c r="C730" s="236"/>
      <c r="D730" s="226" t="s">
        <v>140</v>
      </c>
      <c r="E730" s="237" t="s">
        <v>19</v>
      </c>
      <c r="F730" s="238" t="s">
        <v>1323</v>
      </c>
      <c r="G730" s="236"/>
      <c r="H730" s="239">
        <v>8</v>
      </c>
      <c r="I730" s="240"/>
      <c r="J730" s="236"/>
      <c r="K730" s="236"/>
      <c r="L730" s="241"/>
      <c r="M730" s="242"/>
      <c r="N730" s="243"/>
      <c r="O730" s="243"/>
      <c r="P730" s="243"/>
      <c r="Q730" s="243"/>
      <c r="R730" s="243"/>
      <c r="S730" s="243"/>
      <c r="T730" s="24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5" t="s">
        <v>140</v>
      </c>
      <c r="AU730" s="245" t="s">
        <v>83</v>
      </c>
      <c r="AV730" s="14" t="s">
        <v>83</v>
      </c>
      <c r="AW730" s="14" t="s">
        <v>33</v>
      </c>
      <c r="AX730" s="14" t="s">
        <v>72</v>
      </c>
      <c r="AY730" s="245" t="s">
        <v>129</v>
      </c>
    </row>
    <row r="731" s="14" customFormat="1">
      <c r="A731" s="14"/>
      <c r="B731" s="235"/>
      <c r="C731" s="236"/>
      <c r="D731" s="226" t="s">
        <v>140</v>
      </c>
      <c r="E731" s="237" t="s">
        <v>19</v>
      </c>
      <c r="F731" s="238" t="s">
        <v>1324</v>
      </c>
      <c r="G731" s="236"/>
      <c r="H731" s="239">
        <v>11.5</v>
      </c>
      <c r="I731" s="240"/>
      <c r="J731" s="236"/>
      <c r="K731" s="236"/>
      <c r="L731" s="241"/>
      <c r="M731" s="242"/>
      <c r="N731" s="243"/>
      <c r="O731" s="243"/>
      <c r="P731" s="243"/>
      <c r="Q731" s="243"/>
      <c r="R731" s="243"/>
      <c r="S731" s="243"/>
      <c r="T731" s="24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5" t="s">
        <v>140</v>
      </c>
      <c r="AU731" s="245" t="s">
        <v>83</v>
      </c>
      <c r="AV731" s="14" t="s">
        <v>83</v>
      </c>
      <c r="AW731" s="14" t="s">
        <v>33</v>
      </c>
      <c r="AX731" s="14" t="s">
        <v>72</v>
      </c>
      <c r="AY731" s="245" t="s">
        <v>129</v>
      </c>
    </row>
    <row r="732" s="14" customFormat="1">
      <c r="A732" s="14"/>
      <c r="B732" s="235"/>
      <c r="C732" s="236"/>
      <c r="D732" s="226" t="s">
        <v>140</v>
      </c>
      <c r="E732" s="237" t="s">
        <v>19</v>
      </c>
      <c r="F732" s="238" t="s">
        <v>1325</v>
      </c>
      <c r="G732" s="236"/>
      <c r="H732" s="239">
        <v>5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140</v>
      </c>
      <c r="AU732" s="245" t="s">
        <v>83</v>
      </c>
      <c r="AV732" s="14" t="s">
        <v>83</v>
      </c>
      <c r="AW732" s="14" t="s">
        <v>33</v>
      </c>
      <c r="AX732" s="14" t="s">
        <v>72</v>
      </c>
      <c r="AY732" s="245" t="s">
        <v>129</v>
      </c>
    </row>
    <row r="733" s="14" customFormat="1">
      <c r="A733" s="14"/>
      <c r="B733" s="235"/>
      <c r="C733" s="236"/>
      <c r="D733" s="226" t="s">
        <v>140</v>
      </c>
      <c r="E733" s="237" t="s">
        <v>19</v>
      </c>
      <c r="F733" s="238" t="s">
        <v>1326</v>
      </c>
      <c r="G733" s="236"/>
      <c r="H733" s="239">
        <v>4.5</v>
      </c>
      <c r="I733" s="240"/>
      <c r="J733" s="236"/>
      <c r="K733" s="236"/>
      <c r="L733" s="241"/>
      <c r="M733" s="242"/>
      <c r="N733" s="243"/>
      <c r="O733" s="243"/>
      <c r="P733" s="243"/>
      <c r="Q733" s="243"/>
      <c r="R733" s="243"/>
      <c r="S733" s="243"/>
      <c r="T733" s="24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5" t="s">
        <v>140</v>
      </c>
      <c r="AU733" s="245" t="s">
        <v>83</v>
      </c>
      <c r="AV733" s="14" t="s">
        <v>83</v>
      </c>
      <c r="AW733" s="14" t="s">
        <v>33</v>
      </c>
      <c r="AX733" s="14" t="s">
        <v>72</v>
      </c>
      <c r="AY733" s="245" t="s">
        <v>129</v>
      </c>
    </row>
    <row r="734" s="15" customFormat="1">
      <c r="A734" s="15"/>
      <c r="B734" s="246"/>
      <c r="C734" s="247"/>
      <c r="D734" s="226" t="s">
        <v>140</v>
      </c>
      <c r="E734" s="248" t="s">
        <v>19</v>
      </c>
      <c r="F734" s="249" t="s">
        <v>156</v>
      </c>
      <c r="G734" s="247"/>
      <c r="H734" s="250">
        <v>46</v>
      </c>
      <c r="I734" s="251"/>
      <c r="J734" s="247"/>
      <c r="K734" s="247"/>
      <c r="L734" s="252"/>
      <c r="M734" s="253"/>
      <c r="N734" s="254"/>
      <c r="O734" s="254"/>
      <c r="P734" s="254"/>
      <c r="Q734" s="254"/>
      <c r="R734" s="254"/>
      <c r="S734" s="254"/>
      <c r="T734" s="25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6" t="s">
        <v>140</v>
      </c>
      <c r="AU734" s="256" t="s">
        <v>83</v>
      </c>
      <c r="AV734" s="15" t="s">
        <v>136</v>
      </c>
      <c r="AW734" s="15" t="s">
        <v>33</v>
      </c>
      <c r="AX734" s="15" t="s">
        <v>80</v>
      </c>
      <c r="AY734" s="256" t="s">
        <v>129</v>
      </c>
    </row>
    <row r="735" s="2" customFormat="1" ht="33" customHeight="1">
      <c r="A735" s="40"/>
      <c r="B735" s="41"/>
      <c r="C735" s="206" t="s">
        <v>1327</v>
      </c>
      <c r="D735" s="206" t="s">
        <v>131</v>
      </c>
      <c r="E735" s="207" t="s">
        <v>634</v>
      </c>
      <c r="F735" s="208" t="s">
        <v>635</v>
      </c>
      <c r="G735" s="209" t="s">
        <v>151</v>
      </c>
      <c r="H735" s="210">
        <v>44</v>
      </c>
      <c r="I735" s="211"/>
      <c r="J735" s="212">
        <f>ROUND(I735*H735,2)</f>
        <v>0</v>
      </c>
      <c r="K735" s="208" t="s">
        <v>135</v>
      </c>
      <c r="L735" s="46"/>
      <c r="M735" s="213" t="s">
        <v>19</v>
      </c>
      <c r="N735" s="214" t="s">
        <v>43</v>
      </c>
      <c r="O735" s="86"/>
      <c r="P735" s="215">
        <f>O735*H735</f>
        <v>0</v>
      </c>
      <c r="Q735" s="215">
        <v>0.00060999999999999997</v>
      </c>
      <c r="R735" s="215">
        <f>Q735*H735</f>
        <v>0.026839999999999999</v>
      </c>
      <c r="S735" s="215">
        <v>0</v>
      </c>
      <c r="T735" s="216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7" t="s">
        <v>136</v>
      </c>
      <c r="AT735" s="217" t="s">
        <v>131</v>
      </c>
      <c r="AU735" s="217" t="s">
        <v>83</v>
      </c>
      <c r="AY735" s="19" t="s">
        <v>129</v>
      </c>
      <c r="BE735" s="218">
        <f>IF(N735="základní",J735,0)</f>
        <v>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9" t="s">
        <v>80</v>
      </c>
      <c r="BK735" s="218">
        <f>ROUND(I735*H735,2)</f>
        <v>0</v>
      </c>
      <c r="BL735" s="19" t="s">
        <v>136</v>
      </c>
      <c r="BM735" s="217" t="s">
        <v>1328</v>
      </c>
    </row>
    <row r="736" s="2" customFormat="1">
      <c r="A736" s="40"/>
      <c r="B736" s="41"/>
      <c r="C736" s="42"/>
      <c r="D736" s="219" t="s">
        <v>138</v>
      </c>
      <c r="E736" s="42"/>
      <c r="F736" s="220" t="s">
        <v>637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138</v>
      </c>
      <c r="AU736" s="19" t="s">
        <v>83</v>
      </c>
    </row>
    <row r="737" s="14" customFormat="1">
      <c r="A737" s="14"/>
      <c r="B737" s="235"/>
      <c r="C737" s="236"/>
      <c r="D737" s="226" t="s">
        <v>140</v>
      </c>
      <c r="E737" s="237" t="s">
        <v>19</v>
      </c>
      <c r="F737" s="238" t="s">
        <v>1320</v>
      </c>
      <c r="G737" s="236"/>
      <c r="H737" s="239">
        <v>3.5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140</v>
      </c>
      <c r="AU737" s="245" t="s">
        <v>83</v>
      </c>
      <c r="AV737" s="14" t="s">
        <v>83</v>
      </c>
      <c r="AW737" s="14" t="s">
        <v>33</v>
      </c>
      <c r="AX737" s="14" t="s">
        <v>72</v>
      </c>
      <c r="AY737" s="245" t="s">
        <v>129</v>
      </c>
    </row>
    <row r="738" s="14" customFormat="1">
      <c r="A738" s="14"/>
      <c r="B738" s="235"/>
      <c r="C738" s="236"/>
      <c r="D738" s="226" t="s">
        <v>140</v>
      </c>
      <c r="E738" s="237" t="s">
        <v>19</v>
      </c>
      <c r="F738" s="238" t="s">
        <v>1321</v>
      </c>
      <c r="G738" s="236"/>
      <c r="H738" s="239">
        <v>6</v>
      </c>
      <c r="I738" s="240"/>
      <c r="J738" s="236"/>
      <c r="K738" s="236"/>
      <c r="L738" s="241"/>
      <c r="M738" s="242"/>
      <c r="N738" s="243"/>
      <c r="O738" s="243"/>
      <c r="P738" s="243"/>
      <c r="Q738" s="243"/>
      <c r="R738" s="243"/>
      <c r="S738" s="243"/>
      <c r="T738" s="24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5" t="s">
        <v>140</v>
      </c>
      <c r="AU738" s="245" t="s">
        <v>83</v>
      </c>
      <c r="AV738" s="14" t="s">
        <v>83</v>
      </c>
      <c r="AW738" s="14" t="s">
        <v>33</v>
      </c>
      <c r="AX738" s="14" t="s">
        <v>72</v>
      </c>
      <c r="AY738" s="245" t="s">
        <v>129</v>
      </c>
    </row>
    <row r="739" s="14" customFormat="1">
      <c r="A739" s="14"/>
      <c r="B739" s="235"/>
      <c r="C739" s="236"/>
      <c r="D739" s="226" t="s">
        <v>140</v>
      </c>
      <c r="E739" s="237" t="s">
        <v>19</v>
      </c>
      <c r="F739" s="238" t="s">
        <v>1329</v>
      </c>
      <c r="G739" s="236"/>
      <c r="H739" s="239">
        <v>5.5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5" t="s">
        <v>140</v>
      </c>
      <c r="AU739" s="245" t="s">
        <v>83</v>
      </c>
      <c r="AV739" s="14" t="s">
        <v>83</v>
      </c>
      <c r="AW739" s="14" t="s">
        <v>33</v>
      </c>
      <c r="AX739" s="14" t="s">
        <v>72</v>
      </c>
      <c r="AY739" s="245" t="s">
        <v>129</v>
      </c>
    </row>
    <row r="740" s="14" customFormat="1">
      <c r="A740" s="14"/>
      <c r="B740" s="235"/>
      <c r="C740" s="236"/>
      <c r="D740" s="226" t="s">
        <v>140</v>
      </c>
      <c r="E740" s="237" t="s">
        <v>19</v>
      </c>
      <c r="F740" s="238" t="s">
        <v>1323</v>
      </c>
      <c r="G740" s="236"/>
      <c r="H740" s="239">
        <v>8</v>
      </c>
      <c r="I740" s="240"/>
      <c r="J740" s="236"/>
      <c r="K740" s="236"/>
      <c r="L740" s="241"/>
      <c r="M740" s="242"/>
      <c r="N740" s="243"/>
      <c r="O740" s="243"/>
      <c r="P740" s="243"/>
      <c r="Q740" s="243"/>
      <c r="R740" s="243"/>
      <c r="S740" s="243"/>
      <c r="T740" s="24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5" t="s">
        <v>140</v>
      </c>
      <c r="AU740" s="245" t="s">
        <v>83</v>
      </c>
      <c r="AV740" s="14" t="s">
        <v>83</v>
      </c>
      <c r="AW740" s="14" t="s">
        <v>33</v>
      </c>
      <c r="AX740" s="14" t="s">
        <v>72</v>
      </c>
      <c r="AY740" s="245" t="s">
        <v>129</v>
      </c>
    </row>
    <row r="741" s="14" customFormat="1">
      <c r="A741" s="14"/>
      <c r="B741" s="235"/>
      <c r="C741" s="236"/>
      <c r="D741" s="226" t="s">
        <v>140</v>
      </c>
      <c r="E741" s="237" t="s">
        <v>19</v>
      </c>
      <c r="F741" s="238" t="s">
        <v>1324</v>
      </c>
      <c r="G741" s="236"/>
      <c r="H741" s="239">
        <v>11.5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140</v>
      </c>
      <c r="AU741" s="245" t="s">
        <v>83</v>
      </c>
      <c r="AV741" s="14" t="s">
        <v>83</v>
      </c>
      <c r="AW741" s="14" t="s">
        <v>33</v>
      </c>
      <c r="AX741" s="14" t="s">
        <v>72</v>
      </c>
      <c r="AY741" s="245" t="s">
        <v>129</v>
      </c>
    </row>
    <row r="742" s="14" customFormat="1">
      <c r="A742" s="14"/>
      <c r="B742" s="235"/>
      <c r="C742" s="236"/>
      <c r="D742" s="226" t="s">
        <v>140</v>
      </c>
      <c r="E742" s="237" t="s">
        <v>19</v>
      </c>
      <c r="F742" s="238" t="s">
        <v>1325</v>
      </c>
      <c r="G742" s="236"/>
      <c r="H742" s="239">
        <v>5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140</v>
      </c>
      <c r="AU742" s="245" t="s">
        <v>83</v>
      </c>
      <c r="AV742" s="14" t="s">
        <v>83</v>
      </c>
      <c r="AW742" s="14" t="s">
        <v>33</v>
      </c>
      <c r="AX742" s="14" t="s">
        <v>72</v>
      </c>
      <c r="AY742" s="245" t="s">
        <v>129</v>
      </c>
    </row>
    <row r="743" s="14" customFormat="1">
      <c r="A743" s="14"/>
      <c r="B743" s="235"/>
      <c r="C743" s="236"/>
      <c r="D743" s="226" t="s">
        <v>140</v>
      </c>
      <c r="E743" s="237" t="s">
        <v>19</v>
      </c>
      <c r="F743" s="238" t="s">
        <v>1326</v>
      </c>
      <c r="G743" s="236"/>
      <c r="H743" s="239">
        <v>4.5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140</v>
      </c>
      <c r="AU743" s="245" t="s">
        <v>83</v>
      </c>
      <c r="AV743" s="14" t="s">
        <v>83</v>
      </c>
      <c r="AW743" s="14" t="s">
        <v>33</v>
      </c>
      <c r="AX743" s="14" t="s">
        <v>72</v>
      </c>
      <c r="AY743" s="245" t="s">
        <v>129</v>
      </c>
    </row>
    <row r="744" s="15" customFormat="1">
      <c r="A744" s="15"/>
      <c r="B744" s="246"/>
      <c r="C744" s="247"/>
      <c r="D744" s="226" t="s">
        <v>140</v>
      </c>
      <c r="E744" s="248" t="s">
        <v>19</v>
      </c>
      <c r="F744" s="249" t="s">
        <v>156</v>
      </c>
      <c r="G744" s="247"/>
      <c r="H744" s="250">
        <v>44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6" t="s">
        <v>140</v>
      </c>
      <c r="AU744" s="256" t="s">
        <v>83</v>
      </c>
      <c r="AV744" s="15" t="s">
        <v>136</v>
      </c>
      <c r="AW744" s="15" t="s">
        <v>33</v>
      </c>
      <c r="AX744" s="15" t="s">
        <v>80</v>
      </c>
      <c r="AY744" s="256" t="s">
        <v>129</v>
      </c>
    </row>
    <row r="745" s="2" customFormat="1" ht="16.5" customHeight="1">
      <c r="A745" s="40"/>
      <c r="B745" s="41"/>
      <c r="C745" s="206" t="s">
        <v>1330</v>
      </c>
      <c r="D745" s="206" t="s">
        <v>131</v>
      </c>
      <c r="E745" s="207" t="s">
        <v>639</v>
      </c>
      <c r="F745" s="208" t="s">
        <v>640</v>
      </c>
      <c r="G745" s="209" t="s">
        <v>151</v>
      </c>
      <c r="H745" s="210">
        <v>46</v>
      </c>
      <c r="I745" s="211"/>
      <c r="J745" s="212">
        <f>ROUND(I745*H745,2)</f>
        <v>0</v>
      </c>
      <c r="K745" s="208" t="s">
        <v>135</v>
      </c>
      <c r="L745" s="46"/>
      <c r="M745" s="213" t="s">
        <v>19</v>
      </c>
      <c r="N745" s="214" t="s">
        <v>43</v>
      </c>
      <c r="O745" s="86"/>
      <c r="P745" s="215">
        <f>O745*H745</f>
        <v>0</v>
      </c>
      <c r="Q745" s="215">
        <v>0</v>
      </c>
      <c r="R745" s="215">
        <f>Q745*H745</f>
        <v>0</v>
      </c>
      <c r="S745" s="215">
        <v>0</v>
      </c>
      <c r="T745" s="216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17" t="s">
        <v>136</v>
      </c>
      <c r="AT745" s="217" t="s">
        <v>131</v>
      </c>
      <c r="AU745" s="217" t="s">
        <v>83</v>
      </c>
      <c r="AY745" s="19" t="s">
        <v>129</v>
      </c>
      <c r="BE745" s="218">
        <f>IF(N745="základní",J745,0)</f>
        <v>0</v>
      </c>
      <c r="BF745" s="218">
        <f>IF(N745="snížená",J745,0)</f>
        <v>0</v>
      </c>
      <c r="BG745" s="218">
        <f>IF(N745="zákl. přenesená",J745,0)</f>
        <v>0</v>
      </c>
      <c r="BH745" s="218">
        <f>IF(N745="sníž. přenesená",J745,0)</f>
        <v>0</v>
      </c>
      <c r="BI745" s="218">
        <f>IF(N745="nulová",J745,0)</f>
        <v>0</v>
      </c>
      <c r="BJ745" s="19" t="s">
        <v>80</v>
      </c>
      <c r="BK745" s="218">
        <f>ROUND(I745*H745,2)</f>
        <v>0</v>
      </c>
      <c r="BL745" s="19" t="s">
        <v>136</v>
      </c>
      <c r="BM745" s="217" t="s">
        <v>1331</v>
      </c>
    </row>
    <row r="746" s="2" customFormat="1">
      <c r="A746" s="40"/>
      <c r="B746" s="41"/>
      <c r="C746" s="42"/>
      <c r="D746" s="219" t="s">
        <v>138</v>
      </c>
      <c r="E746" s="42"/>
      <c r="F746" s="220" t="s">
        <v>642</v>
      </c>
      <c r="G746" s="42"/>
      <c r="H746" s="42"/>
      <c r="I746" s="221"/>
      <c r="J746" s="42"/>
      <c r="K746" s="42"/>
      <c r="L746" s="46"/>
      <c r="M746" s="222"/>
      <c r="N746" s="223"/>
      <c r="O746" s="86"/>
      <c r="P746" s="86"/>
      <c r="Q746" s="86"/>
      <c r="R746" s="86"/>
      <c r="S746" s="86"/>
      <c r="T746" s="87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T746" s="19" t="s">
        <v>138</v>
      </c>
      <c r="AU746" s="19" t="s">
        <v>83</v>
      </c>
    </row>
    <row r="747" s="14" customFormat="1">
      <c r="A747" s="14"/>
      <c r="B747" s="235"/>
      <c r="C747" s="236"/>
      <c r="D747" s="226" t="s">
        <v>140</v>
      </c>
      <c r="E747" s="237" t="s">
        <v>19</v>
      </c>
      <c r="F747" s="238" t="s">
        <v>1320</v>
      </c>
      <c r="G747" s="236"/>
      <c r="H747" s="239">
        <v>3.5</v>
      </c>
      <c r="I747" s="240"/>
      <c r="J747" s="236"/>
      <c r="K747" s="236"/>
      <c r="L747" s="241"/>
      <c r="M747" s="242"/>
      <c r="N747" s="243"/>
      <c r="O747" s="243"/>
      <c r="P747" s="243"/>
      <c r="Q747" s="243"/>
      <c r="R747" s="243"/>
      <c r="S747" s="243"/>
      <c r="T747" s="24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5" t="s">
        <v>140</v>
      </c>
      <c r="AU747" s="245" t="s">
        <v>83</v>
      </c>
      <c r="AV747" s="14" t="s">
        <v>83</v>
      </c>
      <c r="AW747" s="14" t="s">
        <v>33</v>
      </c>
      <c r="AX747" s="14" t="s">
        <v>72</v>
      </c>
      <c r="AY747" s="245" t="s">
        <v>129</v>
      </c>
    </row>
    <row r="748" s="14" customFormat="1">
      <c r="A748" s="14"/>
      <c r="B748" s="235"/>
      <c r="C748" s="236"/>
      <c r="D748" s="226" t="s">
        <v>140</v>
      </c>
      <c r="E748" s="237" t="s">
        <v>19</v>
      </c>
      <c r="F748" s="238" t="s">
        <v>1321</v>
      </c>
      <c r="G748" s="236"/>
      <c r="H748" s="239">
        <v>6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5" t="s">
        <v>140</v>
      </c>
      <c r="AU748" s="245" t="s">
        <v>83</v>
      </c>
      <c r="AV748" s="14" t="s">
        <v>83</v>
      </c>
      <c r="AW748" s="14" t="s">
        <v>33</v>
      </c>
      <c r="AX748" s="14" t="s">
        <v>72</v>
      </c>
      <c r="AY748" s="245" t="s">
        <v>129</v>
      </c>
    </row>
    <row r="749" s="14" customFormat="1">
      <c r="A749" s="14"/>
      <c r="B749" s="235"/>
      <c r="C749" s="236"/>
      <c r="D749" s="226" t="s">
        <v>140</v>
      </c>
      <c r="E749" s="237" t="s">
        <v>19</v>
      </c>
      <c r="F749" s="238" t="s">
        <v>1322</v>
      </c>
      <c r="G749" s="236"/>
      <c r="H749" s="239">
        <v>7.5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5" t="s">
        <v>140</v>
      </c>
      <c r="AU749" s="245" t="s">
        <v>83</v>
      </c>
      <c r="AV749" s="14" t="s">
        <v>83</v>
      </c>
      <c r="AW749" s="14" t="s">
        <v>33</v>
      </c>
      <c r="AX749" s="14" t="s">
        <v>72</v>
      </c>
      <c r="AY749" s="245" t="s">
        <v>129</v>
      </c>
    </row>
    <row r="750" s="14" customFormat="1">
      <c r="A750" s="14"/>
      <c r="B750" s="235"/>
      <c r="C750" s="236"/>
      <c r="D750" s="226" t="s">
        <v>140</v>
      </c>
      <c r="E750" s="237" t="s">
        <v>19</v>
      </c>
      <c r="F750" s="238" t="s">
        <v>1323</v>
      </c>
      <c r="G750" s="236"/>
      <c r="H750" s="239">
        <v>8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140</v>
      </c>
      <c r="AU750" s="245" t="s">
        <v>83</v>
      </c>
      <c r="AV750" s="14" t="s">
        <v>83</v>
      </c>
      <c r="AW750" s="14" t="s">
        <v>33</v>
      </c>
      <c r="AX750" s="14" t="s">
        <v>72</v>
      </c>
      <c r="AY750" s="245" t="s">
        <v>129</v>
      </c>
    </row>
    <row r="751" s="14" customFormat="1">
      <c r="A751" s="14"/>
      <c r="B751" s="235"/>
      <c r="C751" s="236"/>
      <c r="D751" s="226" t="s">
        <v>140</v>
      </c>
      <c r="E751" s="237" t="s">
        <v>19</v>
      </c>
      <c r="F751" s="238" t="s">
        <v>1324</v>
      </c>
      <c r="G751" s="236"/>
      <c r="H751" s="239">
        <v>11.5</v>
      </c>
      <c r="I751" s="240"/>
      <c r="J751" s="236"/>
      <c r="K751" s="236"/>
      <c r="L751" s="241"/>
      <c r="M751" s="242"/>
      <c r="N751" s="243"/>
      <c r="O751" s="243"/>
      <c r="P751" s="243"/>
      <c r="Q751" s="243"/>
      <c r="R751" s="243"/>
      <c r="S751" s="243"/>
      <c r="T751" s="24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5" t="s">
        <v>140</v>
      </c>
      <c r="AU751" s="245" t="s">
        <v>83</v>
      </c>
      <c r="AV751" s="14" t="s">
        <v>83</v>
      </c>
      <c r="AW751" s="14" t="s">
        <v>33</v>
      </c>
      <c r="AX751" s="14" t="s">
        <v>72</v>
      </c>
      <c r="AY751" s="245" t="s">
        <v>129</v>
      </c>
    </row>
    <row r="752" s="14" customFormat="1">
      <c r="A752" s="14"/>
      <c r="B752" s="235"/>
      <c r="C752" s="236"/>
      <c r="D752" s="226" t="s">
        <v>140</v>
      </c>
      <c r="E752" s="237" t="s">
        <v>19</v>
      </c>
      <c r="F752" s="238" t="s">
        <v>1325</v>
      </c>
      <c r="G752" s="236"/>
      <c r="H752" s="239">
        <v>5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140</v>
      </c>
      <c r="AU752" s="245" t="s">
        <v>83</v>
      </c>
      <c r="AV752" s="14" t="s">
        <v>83</v>
      </c>
      <c r="AW752" s="14" t="s">
        <v>33</v>
      </c>
      <c r="AX752" s="14" t="s">
        <v>72</v>
      </c>
      <c r="AY752" s="245" t="s">
        <v>129</v>
      </c>
    </row>
    <row r="753" s="14" customFormat="1">
      <c r="A753" s="14"/>
      <c r="B753" s="235"/>
      <c r="C753" s="236"/>
      <c r="D753" s="226" t="s">
        <v>140</v>
      </c>
      <c r="E753" s="237" t="s">
        <v>19</v>
      </c>
      <c r="F753" s="238" t="s">
        <v>1326</v>
      </c>
      <c r="G753" s="236"/>
      <c r="H753" s="239">
        <v>4.5</v>
      </c>
      <c r="I753" s="240"/>
      <c r="J753" s="236"/>
      <c r="K753" s="236"/>
      <c r="L753" s="241"/>
      <c r="M753" s="242"/>
      <c r="N753" s="243"/>
      <c r="O753" s="243"/>
      <c r="P753" s="243"/>
      <c r="Q753" s="243"/>
      <c r="R753" s="243"/>
      <c r="S753" s="243"/>
      <c r="T753" s="24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5" t="s">
        <v>140</v>
      </c>
      <c r="AU753" s="245" t="s">
        <v>83</v>
      </c>
      <c r="AV753" s="14" t="s">
        <v>83</v>
      </c>
      <c r="AW753" s="14" t="s">
        <v>33</v>
      </c>
      <c r="AX753" s="14" t="s">
        <v>72</v>
      </c>
      <c r="AY753" s="245" t="s">
        <v>129</v>
      </c>
    </row>
    <row r="754" s="15" customFormat="1">
      <c r="A754" s="15"/>
      <c r="B754" s="246"/>
      <c r="C754" s="247"/>
      <c r="D754" s="226" t="s">
        <v>140</v>
      </c>
      <c r="E754" s="248" t="s">
        <v>19</v>
      </c>
      <c r="F754" s="249" t="s">
        <v>156</v>
      </c>
      <c r="G754" s="247"/>
      <c r="H754" s="250">
        <v>46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6" t="s">
        <v>140</v>
      </c>
      <c r="AU754" s="256" t="s">
        <v>83</v>
      </c>
      <c r="AV754" s="15" t="s">
        <v>136</v>
      </c>
      <c r="AW754" s="15" t="s">
        <v>33</v>
      </c>
      <c r="AX754" s="15" t="s">
        <v>80</v>
      </c>
      <c r="AY754" s="256" t="s">
        <v>129</v>
      </c>
    </row>
    <row r="755" s="2" customFormat="1" ht="21.75" customHeight="1">
      <c r="A755" s="40"/>
      <c r="B755" s="41"/>
      <c r="C755" s="206" t="s">
        <v>1332</v>
      </c>
      <c r="D755" s="206" t="s">
        <v>131</v>
      </c>
      <c r="E755" s="207" t="s">
        <v>644</v>
      </c>
      <c r="F755" s="208" t="s">
        <v>645</v>
      </c>
      <c r="G755" s="209" t="s">
        <v>134</v>
      </c>
      <c r="H755" s="210">
        <v>1350</v>
      </c>
      <c r="I755" s="211"/>
      <c r="J755" s="212">
        <f>ROUND(I755*H755,2)</f>
        <v>0</v>
      </c>
      <c r="K755" s="208" t="s">
        <v>135</v>
      </c>
      <c r="L755" s="46"/>
      <c r="M755" s="213" t="s">
        <v>19</v>
      </c>
      <c r="N755" s="214" t="s">
        <v>43</v>
      </c>
      <c r="O755" s="86"/>
      <c r="P755" s="215">
        <f>O755*H755</f>
        <v>0</v>
      </c>
      <c r="Q755" s="215">
        <v>0</v>
      </c>
      <c r="R755" s="215">
        <f>Q755*H755</f>
        <v>0</v>
      </c>
      <c r="S755" s="215">
        <v>0.01</v>
      </c>
      <c r="T755" s="216">
        <f>S755*H755</f>
        <v>13.5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136</v>
      </c>
      <c r="AT755" s="217" t="s">
        <v>131</v>
      </c>
      <c r="AU755" s="217" t="s">
        <v>83</v>
      </c>
      <c r="AY755" s="19" t="s">
        <v>129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80</v>
      </c>
      <c r="BK755" s="218">
        <f>ROUND(I755*H755,2)</f>
        <v>0</v>
      </c>
      <c r="BL755" s="19" t="s">
        <v>136</v>
      </c>
      <c r="BM755" s="217" t="s">
        <v>1333</v>
      </c>
    </row>
    <row r="756" s="2" customFormat="1">
      <c r="A756" s="40"/>
      <c r="B756" s="41"/>
      <c r="C756" s="42"/>
      <c r="D756" s="219" t="s">
        <v>138</v>
      </c>
      <c r="E756" s="42"/>
      <c r="F756" s="220" t="s">
        <v>647</v>
      </c>
      <c r="G756" s="42"/>
      <c r="H756" s="42"/>
      <c r="I756" s="221"/>
      <c r="J756" s="42"/>
      <c r="K756" s="42"/>
      <c r="L756" s="46"/>
      <c r="M756" s="222"/>
      <c r="N756" s="223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138</v>
      </c>
      <c r="AU756" s="19" t="s">
        <v>83</v>
      </c>
    </row>
    <row r="757" s="13" customFormat="1">
      <c r="A757" s="13"/>
      <c r="B757" s="224"/>
      <c r="C757" s="225"/>
      <c r="D757" s="226" t="s">
        <v>140</v>
      </c>
      <c r="E757" s="227" t="s">
        <v>19</v>
      </c>
      <c r="F757" s="228" t="s">
        <v>648</v>
      </c>
      <c r="G757" s="225"/>
      <c r="H757" s="227" t="s">
        <v>19</v>
      </c>
      <c r="I757" s="229"/>
      <c r="J757" s="225"/>
      <c r="K757" s="225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140</v>
      </c>
      <c r="AU757" s="234" t="s">
        <v>83</v>
      </c>
      <c r="AV757" s="13" t="s">
        <v>80</v>
      </c>
      <c r="AW757" s="13" t="s">
        <v>33</v>
      </c>
      <c r="AX757" s="13" t="s">
        <v>72</v>
      </c>
      <c r="AY757" s="234" t="s">
        <v>129</v>
      </c>
    </row>
    <row r="758" s="14" customFormat="1">
      <c r="A758" s="14"/>
      <c r="B758" s="235"/>
      <c r="C758" s="236"/>
      <c r="D758" s="226" t="s">
        <v>140</v>
      </c>
      <c r="E758" s="237" t="s">
        <v>19</v>
      </c>
      <c r="F758" s="238" t="s">
        <v>1334</v>
      </c>
      <c r="G758" s="236"/>
      <c r="H758" s="239">
        <v>1350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140</v>
      </c>
      <c r="AU758" s="245" t="s">
        <v>83</v>
      </c>
      <c r="AV758" s="14" t="s">
        <v>83</v>
      </c>
      <c r="AW758" s="14" t="s">
        <v>33</v>
      </c>
      <c r="AX758" s="14" t="s">
        <v>80</v>
      </c>
      <c r="AY758" s="245" t="s">
        <v>129</v>
      </c>
    </row>
    <row r="759" s="2" customFormat="1" ht="33" customHeight="1">
      <c r="A759" s="40"/>
      <c r="B759" s="41"/>
      <c r="C759" s="206" t="s">
        <v>1335</v>
      </c>
      <c r="D759" s="206" t="s">
        <v>131</v>
      </c>
      <c r="E759" s="207" t="s">
        <v>651</v>
      </c>
      <c r="F759" s="208" t="s">
        <v>652</v>
      </c>
      <c r="G759" s="209" t="s">
        <v>134</v>
      </c>
      <c r="H759" s="210">
        <v>1350</v>
      </c>
      <c r="I759" s="211"/>
      <c r="J759" s="212">
        <f>ROUND(I759*H759,2)</f>
        <v>0</v>
      </c>
      <c r="K759" s="208" t="s">
        <v>135</v>
      </c>
      <c r="L759" s="46"/>
      <c r="M759" s="213" t="s">
        <v>19</v>
      </c>
      <c r="N759" s="214" t="s">
        <v>43</v>
      </c>
      <c r="O759" s="86"/>
      <c r="P759" s="215">
        <f>O759*H759</f>
        <v>0</v>
      </c>
      <c r="Q759" s="215">
        <v>0</v>
      </c>
      <c r="R759" s="215">
        <f>Q759*H759</f>
        <v>0</v>
      </c>
      <c r="S759" s="215">
        <v>0.02</v>
      </c>
      <c r="T759" s="216">
        <f>S759*H759</f>
        <v>27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7" t="s">
        <v>136</v>
      </c>
      <c r="AT759" s="217" t="s">
        <v>131</v>
      </c>
      <c r="AU759" s="217" t="s">
        <v>83</v>
      </c>
      <c r="AY759" s="19" t="s">
        <v>129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9" t="s">
        <v>80</v>
      </c>
      <c r="BK759" s="218">
        <f>ROUND(I759*H759,2)</f>
        <v>0</v>
      </c>
      <c r="BL759" s="19" t="s">
        <v>136</v>
      </c>
      <c r="BM759" s="217" t="s">
        <v>1336</v>
      </c>
    </row>
    <row r="760" s="2" customFormat="1">
      <c r="A760" s="40"/>
      <c r="B760" s="41"/>
      <c r="C760" s="42"/>
      <c r="D760" s="219" t="s">
        <v>138</v>
      </c>
      <c r="E760" s="42"/>
      <c r="F760" s="220" t="s">
        <v>654</v>
      </c>
      <c r="G760" s="42"/>
      <c r="H760" s="42"/>
      <c r="I760" s="221"/>
      <c r="J760" s="42"/>
      <c r="K760" s="42"/>
      <c r="L760" s="46"/>
      <c r="M760" s="222"/>
      <c r="N760" s="223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138</v>
      </c>
      <c r="AU760" s="19" t="s">
        <v>83</v>
      </c>
    </row>
    <row r="761" s="13" customFormat="1">
      <c r="A761" s="13"/>
      <c r="B761" s="224"/>
      <c r="C761" s="225"/>
      <c r="D761" s="226" t="s">
        <v>140</v>
      </c>
      <c r="E761" s="227" t="s">
        <v>19</v>
      </c>
      <c r="F761" s="228" t="s">
        <v>648</v>
      </c>
      <c r="G761" s="225"/>
      <c r="H761" s="227" t="s">
        <v>19</v>
      </c>
      <c r="I761" s="229"/>
      <c r="J761" s="225"/>
      <c r="K761" s="225"/>
      <c r="L761" s="230"/>
      <c r="M761" s="231"/>
      <c r="N761" s="232"/>
      <c r="O761" s="232"/>
      <c r="P761" s="232"/>
      <c r="Q761" s="232"/>
      <c r="R761" s="232"/>
      <c r="S761" s="232"/>
      <c r="T761" s="23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4" t="s">
        <v>140</v>
      </c>
      <c r="AU761" s="234" t="s">
        <v>83</v>
      </c>
      <c r="AV761" s="13" t="s">
        <v>80</v>
      </c>
      <c r="AW761" s="13" t="s">
        <v>33</v>
      </c>
      <c r="AX761" s="13" t="s">
        <v>72</v>
      </c>
      <c r="AY761" s="234" t="s">
        <v>129</v>
      </c>
    </row>
    <row r="762" s="14" customFormat="1">
      <c r="A762" s="14"/>
      <c r="B762" s="235"/>
      <c r="C762" s="236"/>
      <c r="D762" s="226" t="s">
        <v>140</v>
      </c>
      <c r="E762" s="237" t="s">
        <v>19</v>
      </c>
      <c r="F762" s="238" t="s">
        <v>1334</v>
      </c>
      <c r="G762" s="236"/>
      <c r="H762" s="239">
        <v>1350</v>
      </c>
      <c r="I762" s="240"/>
      <c r="J762" s="236"/>
      <c r="K762" s="236"/>
      <c r="L762" s="241"/>
      <c r="M762" s="242"/>
      <c r="N762" s="243"/>
      <c r="O762" s="243"/>
      <c r="P762" s="243"/>
      <c r="Q762" s="243"/>
      <c r="R762" s="243"/>
      <c r="S762" s="243"/>
      <c r="T762" s="24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5" t="s">
        <v>140</v>
      </c>
      <c r="AU762" s="245" t="s">
        <v>83</v>
      </c>
      <c r="AV762" s="14" t="s">
        <v>83</v>
      </c>
      <c r="AW762" s="14" t="s">
        <v>33</v>
      </c>
      <c r="AX762" s="14" t="s">
        <v>80</v>
      </c>
      <c r="AY762" s="245" t="s">
        <v>129</v>
      </c>
    </row>
    <row r="763" s="2" customFormat="1" ht="33" customHeight="1">
      <c r="A763" s="40"/>
      <c r="B763" s="41"/>
      <c r="C763" s="206" t="s">
        <v>1337</v>
      </c>
      <c r="D763" s="206" t="s">
        <v>131</v>
      </c>
      <c r="E763" s="207" t="s">
        <v>656</v>
      </c>
      <c r="F763" s="208" t="s">
        <v>657</v>
      </c>
      <c r="G763" s="209" t="s">
        <v>323</v>
      </c>
      <c r="H763" s="210">
        <v>10</v>
      </c>
      <c r="I763" s="211"/>
      <c r="J763" s="212">
        <f>ROUND(I763*H763,2)</f>
        <v>0</v>
      </c>
      <c r="K763" s="208" t="s">
        <v>135</v>
      </c>
      <c r="L763" s="46"/>
      <c r="M763" s="213" t="s">
        <v>19</v>
      </c>
      <c r="N763" s="214" t="s">
        <v>43</v>
      </c>
      <c r="O763" s="86"/>
      <c r="P763" s="215">
        <f>O763*H763</f>
        <v>0</v>
      </c>
      <c r="Q763" s="215">
        <v>0</v>
      </c>
      <c r="R763" s="215">
        <f>Q763*H763</f>
        <v>0</v>
      </c>
      <c r="S763" s="215">
        <v>0.082000000000000003</v>
      </c>
      <c r="T763" s="216">
        <f>S763*H763</f>
        <v>0.82000000000000006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136</v>
      </c>
      <c r="AT763" s="217" t="s">
        <v>131</v>
      </c>
      <c r="AU763" s="217" t="s">
        <v>83</v>
      </c>
      <c r="AY763" s="19" t="s">
        <v>129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80</v>
      </c>
      <c r="BK763" s="218">
        <f>ROUND(I763*H763,2)</f>
        <v>0</v>
      </c>
      <c r="BL763" s="19" t="s">
        <v>136</v>
      </c>
      <c r="BM763" s="217" t="s">
        <v>1338</v>
      </c>
    </row>
    <row r="764" s="2" customFormat="1">
      <c r="A764" s="40"/>
      <c r="B764" s="41"/>
      <c r="C764" s="42"/>
      <c r="D764" s="219" t="s">
        <v>138</v>
      </c>
      <c r="E764" s="42"/>
      <c r="F764" s="220" t="s">
        <v>659</v>
      </c>
      <c r="G764" s="42"/>
      <c r="H764" s="42"/>
      <c r="I764" s="221"/>
      <c r="J764" s="42"/>
      <c r="K764" s="42"/>
      <c r="L764" s="46"/>
      <c r="M764" s="222"/>
      <c r="N764" s="223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138</v>
      </c>
      <c r="AU764" s="19" t="s">
        <v>83</v>
      </c>
    </row>
    <row r="765" s="13" customFormat="1">
      <c r="A765" s="13"/>
      <c r="B765" s="224"/>
      <c r="C765" s="225"/>
      <c r="D765" s="226" t="s">
        <v>140</v>
      </c>
      <c r="E765" s="227" t="s">
        <v>19</v>
      </c>
      <c r="F765" s="228" t="s">
        <v>538</v>
      </c>
      <c r="G765" s="225"/>
      <c r="H765" s="227" t="s">
        <v>19</v>
      </c>
      <c r="I765" s="229"/>
      <c r="J765" s="225"/>
      <c r="K765" s="225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140</v>
      </c>
      <c r="AU765" s="234" t="s">
        <v>83</v>
      </c>
      <c r="AV765" s="13" t="s">
        <v>80</v>
      </c>
      <c r="AW765" s="13" t="s">
        <v>33</v>
      </c>
      <c r="AX765" s="13" t="s">
        <v>72</v>
      </c>
      <c r="AY765" s="234" t="s">
        <v>129</v>
      </c>
    </row>
    <row r="766" s="14" customFormat="1">
      <c r="A766" s="14"/>
      <c r="B766" s="235"/>
      <c r="C766" s="236"/>
      <c r="D766" s="226" t="s">
        <v>140</v>
      </c>
      <c r="E766" s="237" t="s">
        <v>19</v>
      </c>
      <c r="F766" s="238" t="s">
        <v>1339</v>
      </c>
      <c r="G766" s="236"/>
      <c r="H766" s="239">
        <v>10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140</v>
      </c>
      <c r="AU766" s="245" t="s">
        <v>83</v>
      </c>
      <c r="AV766" s="14" t="s">
        <v>83</v>
      </c>
      <c r="AW766" s="14" t="s">
        <v>33</v>
      </c>
      <c r="AX766" s="14" t="s">
        <v>80</v>
      </c>
      <c r="AY766" s="245" t="s">
        <v>129</v>
      </c>
    </row>
    <row r="767" s="2" customFormat="1" ht="24.15" customHeight="1">
      <c r="A767" s="40"/>
      <c r="B767" s="41"/>
      <c r="C767" s="206" t="s">
        <v>1340</v>
      </c>
      <c r="D767" s="206" t="s">
        <v>131</v>
      </c>
      <c r="E767" s="207" t="s">
        <v>662</v>
      </c>
      <c r="F767" s="208" t="s">
        <v>663</v>
      </c>
      <c r="G767" s="209" t="s">
        <v>323</v>
      </c>
      <c r="H767" s="210">
        <v>14</v>
      </c>
      <c r="I767" s="211"/>
      <c r="J767" s="212">
        <f>ROUND(I767*H767,2)</f>
        <v>0</v>
      </c>
      <c r="K767" s="208" t="s">
        <v>135</v>
      </c>
      <c r="L767" s="46"/>
      <c r="M767" s="213" t="s">
        <v>19</v>
      </c>
      <c r="N767" s="214" t="s">
        <v>43</v>
      </c>
      <c r="O767" s="86"/>
      <c r="P767" s="215">
        <f>O767*H767</f>
        <v>0</v>
      </c>
      <c r="Q767" s="215">
        <v>0</v>
      </c>
      <c r="R767" s="215">
        <f>Q767*H767</f>
        <v>0</v>
      </c>
      <c r="S767" s="215">
        <v>0.0040000000000000001</v>
      </c>
      <c r="T767" s="216">
        <f>S767*H767</f>
        <v>0.056000000000000001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7" t="s">
        <v>136</v>
      </c>
      <c r="AT767" s="217" t="s">
        <v>131</v>
      </c>
      <c r="AU767" s="217" t="s">
        <v>83</v>
      </c>
      <c r="AY767" s="19" t="s">
        <v>129</v>
      </c>
      <c r="BE767" s="218">
        <f>IF(N767="základní",J767,0)</f>
        <v>0</v>
      </c>
      <c r="BF767" s="218">
        <f>IF(N767="snížená",J767,0)</f>
        <v>0</v>
      </c>
      <c r="BG767" s="218">
        <f>IF(N767="zákl. přenesená",J767,0)</f>
        <v>0</v>
      </c>
      <c r="BH767" s="218">
        <f>IF(N767="sníž. přenesená",J767,0)</f>
        <v>0</v>
      </c>
      <c r="BI767" s="218">
        <f>IF(N767="nulová",J767,0)</f>
        <v>0</v>
      </c>
      <c r="BJ767" s="19" t="s">
        <v>80</v>
      </c>
      <c r="BK767" s="218">
        <f>ROUND(I767*H767,2)</f>
        <v>0</v>
      </c>
      <c r="BL767" s="19" t="s">
        <v>136</v>
      </c>
      <c r="BM767" s="217" t="s">
        <v>1341</v>
      </c>
    </row>
    <row r="768" s="2" customFormat="1">
      <c r="A768" s="40"/>
      <c r="B768" s="41"/>
      <c r="C768" s="42"/>
      <c r="D768" s="219" t="s">
        <v>138</v>
      </c>
      <c r="E768" s="42"/>
      <c r="F768" s="220" t="s">
        <v>665</v>
      </c>
      <c r="G768" s="42"/>
      <c r="H768" s="42"/>
      <c r="I768" s="221"/>
      <c r="J768" s="42"/>
      <c r="K768" s="42"/>
      <c r="L768" s="46"/>
      <c r="M768" s="222"/>
      <c r="N768" s="223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138</v>
      </c>
      <c r="AU768" s="19" t="s">
        <v>83</v>
      </c>
    </row>
    <row r="769" s="13" customFormat="1">
      <c r="A769" s="13"/>
      <c r="B769" s="224"/>
      <c r="C769" s="225"/>
      <c r="D769" s="226" t="s">
        <v>140</v>
      </c>
      <c r="E769" s="227" t="s">
        <v>19</v>
      </c>
      <c r="F769" s="228" t="s">
        <v>538</v>
      </c>
      <c r="G769" s="225"/>
      <c r="H769" s="227" t="s">
        <v>19</v>
      </c>
      <c r="I769" s="229"/>
      <c r="J769" s="225"/>
      <c r="K769" s="225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140</v>
      </c>
      <c r="AU769" s="234" t="s">
        <v>83</v>
      </c>
      <c r="AV769" s="13" t="s">
        <v>80</v>
      </c>
      <c r="AW769" s="13" t="s">
        <v>33</v>
      </c>
      <c r="AX769" s="13" t="s">
        <v>72</v>
      </c>
      <c r="AY769" s="234" t="s">
        <v>129</v>
      </c>
    </row>
    <row r="770" s="14" customFormat="1">
      <c r="A770" s="14"/>
      <c r="B770" s="235"/>
      <c r="C770" s="236"/>
      <c r="D770" s="226" t="s">
        <v>140</v>
      </c>
      <c r="E770" s="237" t="s">
        <v>19</v>
      </c>
      <c r="F770" s="238" t="s">
        <v>1342</v>
      </c>
      <c r="G770" s="236"/>
      <c r="H770" s="239">
        <v>14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5" t="s">
        <v>140</v>
      </c>
      <c r="AU770" s="245" t="s">
        <v>83</v>
      </c>
      <c r="AV770" s="14" t="s">
        <v>83</v>
      </c>
      <c r="AW770" s="14" t="s">
        <v>33</v>
      </c>
      <c r="AX770" s="14" t="s">
        <v>80</v>
      </c>
      <c r="AY770" s="245" t="s">
        <v>129</v>
      </c>
    </row>
    <row r="771" s="2" customFormat="1" ht="37.8" customHeight="1">
      <c r="A771" s="40"/>
      <c r="B771" s="41"/>
      <c r="C771" s="206" t="s">
        <v>1343</v>
      </c>
      <c r="D771" s="206" t="s">
        <v>131</v>
      </c>
      <c r="E771" s="207" t="s">
        <v>668</v>
      </c>
      <c r="F771" s="208" t="s">
        <v>669</v>
      </c>
      <c r="G771" s="209" t="s">
        <v>151</v>
      </c>
      <c r="H771" s="210">
        <v>43</v>
      </c>
      <c r="I771" s="211"/>
      <c r="J771" s="212">
        <f>ROUND(I771*H771,2)</f>
        <v>0</v>
      </c>
      <c r="K771" s="208" t="s">
        <v>135</v>
      </c>
      <c r="L771" s="46"/>
      <c r="M771" s="213" t="s">
        <v>19</v>
      </c>
      <c r="N771" s="214" t="s">
        <v>43</v>
      </c>
      <c r="O771" s="86"/>
      <c r="P771" s="215">
        <f>O771*H771</f>
        <v>0</v>
      </c>
      <c r="Q771" s="215">
        <v>0</v>
      </c>
      <c r="R771" s="215">
        <f>Q771*H771</f>
        <v>0</v>
      </c>
      <c r="S771" s="215">
        <v>0</v>
      </c>
      <c r="T771" s="216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17" t="s">
        <v>136</v>
      </c>
      <c r="AT771" s="217" t="s">
        <v>131</v>
      </c>
      <c r="AU771" s="217" t="s">
        <v>83</v>
      </c>
      <c r="AY771" s="19" t="s">
        <v>129</v>
      </c>
      <c r="BE771" s="218">
        <f>IF(N771="základní",J771,0)</f>
        <v>0</v>
      </c>
      <c r="BF771" s="218">
        <f>IF(N771="snížená",J771,0)</f>
        <v>0</v>
      </c>
      <c r="BG771" s="218">
        <f>IF(N771="zákl. přenesená",J771,0)</f>
        <v>0</v>
      </c>
      <c r="BH771" s="218">
        <f>IF(N771="sníž. přenesená",J771,0)</f>
        <v>0</v>
      </c>
      <c r="BI771" s="218">
        <f>IF(N771="nulová",J771,0)</f>
        <v>0</v>
      </c>
      <c r="BJ771" s="19" t="s">
        <v>80</v>
      </c>
      <c r="BK771" s="218">
        <f>ROUND(I771*H771,2)</f>
        <v>0</v>
      </c>
      <c r="BL771" s="19" t="s">
        <v>136</v>
      </c>
      <c r="BM771" s="217" t="s">
        <v>1344</v>
      </c>
    </row>
    <row r="772" s="2" customFormat="1">
      <c r="A772" s="40"/>
      <c r="B772" s="41"/>
      <c r="C772" s="42"/>
      <c r="D772" s="219" t="s">
        <v>138</v>
      </c>
      <c r="E772" s="42"/>
      <c r="F772" s="220" t="s">
        <v>671</v>
      </c>
      <c r="G772" s="42"/>
      <c r="H772" s="42"/>
      <c r="I772" s="221"/>
      <c r="J772" s="42"/>
      <c r="K772" s="42"/>
      <c r="L772" s="46"/>
      <c r="M772" s="222"/>
      <c r="N772" s="223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138</v>
      </c>
      <c r="AU772" s="19" t="s">
        <v>83</v>
      </c>
    </row>
    <row r="773" s="14" customFormat="1">
      <c r="A773" s="14"/>
      <c r="B773" s="235"/>
      <c r="C773" s="236"/>
      <c r="D773" s="226" t="s">
        <v>140</v>
      </c>
      <c r="E773" s="237" t="s">
        <v>19</v>
      </c>
      <c r="F773" s="238" t="s">
        <v>1345</v>
      </c>
      <c r="G773" s="236"/>
      <c r="H773" s="239">
        <v>43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140</v>
      </c>
      <c r="AU773" s="245" t="s">
        <v>83</v>
      </c>
      <c r="AV773" s="14" t="s">
        <v>83</v>
      </c>
      <c r="AW773" s="14" t="s">
        <v>33</v>
      </c>
      <c r="AX773" s="14" t="s">
        <v>80</v>
      </c>
      <c r="AY773" s="245" t="s">
        <v>129</v>
      </c>
    </row>
    <row r="774" s="2" customFormat="1" ht="37.8" customHeight="1">
      <c r="A774" s="40"/>
      <c r="B774" s="41"/>
      <c r="C774" s="206" t="s">
        <v>1346</v>
      </c>
      <c r="D774" s="206" t="s">
        <v>131</v>
      </c>
      <c r="E774" s="207" t="s">
        <v>1347</v>
      </c>
      <c r="F774" s="208" t="s">
        <v>1348</v>
      </c>
      <c r="G774" s="209" t="s">
        <v>134</v>
      </c>
      <c r="H774" s="210">
        <v>175</v>
      </c>
      <c r="I774" s="211"/>
      <c r="J774" s="212">
        <f>ROUND(I774*H774,2)</f>
        <v>0</v>
      </c>
      <c r="K774" s="208" t="s">
        <v>135</v>
      </c>
      <c r="L774" s="46"/>
      <c r="M774" s="213" t="s">
        <v>19</v>
      </c>
      <c r="N774" s="214" t="s">
        <v>43</v>
      </c>
      <c r="O774" s="86"/>
      <c r="P774" s="215">
        <f>O774*H774</f>
        <v>0</v>
      </c>
      <c r="Q774" s="215">
        <v>0</v>
      </c>
      <c r="R774" s="215">
        <f>Q774*H774</f>
        <v>0</v>
      </c>
      <c r="S774" s="215">
        <v>0</v>
      </c>
      <c r="T774" s="216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7" t="s">
        <v>136</v>
      </c>
      <c r="AT774" s="217" t="s">
        <v>131</v>
      </c>
      <c r="AU774" s="217" t="s">
        <v>83</v>
      </c>
      <c r="AY774" s="19" t="s">
        <v>129</v>
      </c>
      <c r="BE774" s="218">
        <f>IF(N774="základní",J774,0)</f>
        <v>0</v>
      </c>
      <c r="BF774" s="218">
        <f>IF(N774="snížená",J774,0)</f>
        <v>0</v>
      </c>
      <c r="BG774" s="218">
        <f>IF(N774="zákl. přenesená",J774,0)</f>
        <v>0</v>
      </c>
      <c r="BH774" s="218">
        <f>IF(N774="sníž. přenesená",J774,0)</f>
        <v>0</v>
      </c>
      <c r="BI774" s="218">
        <f>IF(N774="nulová",J774,0)</f>
        <v>0</v>
      </c>
      <c r="BJ774" s="19" t="s">
        <v>80</v>
      </c>
      <c r="BK774" s="218">
        <f>ROUND(I774*H774,2)</f>
        <v>0</v>
      </c>
      <c r="BL774" s="19" t="s">
        <v>136</v>
      </c>
      <c r="BM774" s="217" t="s">
        <v>1349</v>
      </c>
    </row>
    <row r="775" s="2" customFormat="1">
      <c r="A775" s="40"/>
      <c r="B775" s="41"/>
      <c r="C775" s="42"/>
      <c r="D775" s="219" t="s">
        <v>138</v>
      </c>
      <c r="E775" s="42"/>
      <c r="F775" s="220" t="s">
        <v>1350</v>
      </c>
      <c r="G775" s="42"/>
      <c r="H775" s="42"/>
      <c r="I775" s="221"/>
      <c r="J775" s="42"/>
      <c r="K775" s="42"/>
      <c r="L775" s="46"/>
      <c r="M775" s="222"/>
      <c r="N775" s="223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138</v>
      </c>
      <c r="AU775" s="19" t="s">
        <v>83</v>
      </c>
    </row>
    <row r="776" s="14" customFormat="1">
      <c r="A776" s="14"/>
      <c r="B776" s="235"/>
      <c r="C776" s="236"/>
      <c r="D776" s="226" t="s">
        <v>140</v>
      </c>
      <c r="E776" s="237" t="s">
        <v>19</v>
      </c>
      <c r="F776" s="238" t="s">
        <v>1351</v>
      </c>
      <c r="G776" s="236"/>
      <c r="H776" s="239">
        <v>175</v>
      </c>
      <c r="I776" s="240"/>
      <c r="J776" s="236"/>
      <c r="K776" s="236"/>
      <c r="L776" s="241"/>
      <c r="M776" s="242"/>
      <c r="N776" s="243"/>
      <c r="O776" s="243"/>
      <c r="P776" s="243"/>
      <c r="Q776" s="243"/>
      <c r="R776" s="243"/>
      <c r="S776" s="243"/>
      <c r="T776" s="24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5" t="s">
        <v>140</v>
      </c>
      <c r="AU776" s="245" t="s">
        <v>83</v>
      </c>
      <c r="AV776" s="14" t="s">
        <v>83</v>
      </c>
      <c r="AW776" s="14" t="s">
        <v>33</v>
      </c>
      <c r="AX776" s="14" t="s">
        <v>80</v>
      </c>
      <c r="AY776" s="245" t="s">
        <v>129</v>
      </c>
    </row>
    <row r="777" s="2" customFormat="1" ht="33" customHeight="1">
      <c r="A777" s="40"/>
      <c r="B777" s="41"/>
      <c r="C777" s="206" t="s">
        <v>1352</v>
      </c>
      <c r="D777" s="206" t="s">
        <v>131</v>
      </c>
      <c r="E777" s="207" t="s">
        <v>1353</v>
      </c>
      <c r="F777" s="208" t="s">
        <v>1354</v>
      </c>
      <c r="G777" s="209" t="s">
        <v>134</v>
      </c>
      <c r="H777" s="210">
        <v>1105</v>
      </c>
      <c r="I777" s="211"/>
      <c r="J777" s="212">
        <f>ROUND(I777*H777,2)</f>
        <v>0</v>
      </c>
      <c r="K777" s="208" t="s">
        <v>135</v>
      </c>
      <c r="L777" s="46"/>
      <c r="M777" s="213" t="s">
        <v>19</v>
      </c>
      <c r="N777" s="214" t="s">
        <v>43</v>
      </c>
      <c r="O777" s="86"/>
      <c r="P777" s="215">
        <f>O777*H777</f>
        <v>0</v>
      </c>
      <c r="Q777" s="215">
        <v>0</v>
      </c>
      <c r="R777" s="215">
        <f>Q777*H777</f>
        <v>0</v>
      </c>
      <c r="S777" s="215">
        <v>0</v>
      </c>
      <c r="T777" s="216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7" t="s">
        <v>136</v>
      </c>
      <c r="AT777" s="217" t="s">
        <v>131</v>
      </c>
      <c r="AU777" s="217" t="s">
        <v>83</v>
      </c>
      <c r="AY777" s="19" t="s">
        <v>129</v>
      </c>
      <c r="BE777" s="218">
        <f>IF(N777="základní",J777,0)</f>
        <v>0</v>
      </c>
      <c r="BF777" s="218">
        <f>IF(N777="snížená",J777,0)</f>
        <v>0</v>
      </c>
      <c r="BG777" s="218">
        <f>IF(N777="zákl. přenesená",J777,0)</f>
        <v>0</v>
      </c>
      <c r="BH777" s="218">
        <f>IF(N777="sníž. přenesená",J777,0)</f>
        <v>0</v>
      </c>
      <c r="BI777" s="218">
        <f>IF(N777="nulová",J777,0)</f>
        <v>0</v>
      </c>
      <c r="BJ777" s="19" t="s">
        <v>80</v>
      </c>
      <c r="BK777" s="218">
        <f>ROUND(I777*H777,2)</f>
        <v>0</v>
      </c>
      <c r="BL777" s="19" t="s">
        <v>136</v>
      </c>
      <c r="BM777" s="217" t="s">
        <v>1355</v>
      </c>
    </row>
    <row r="778" s="2" customFormat="1">
      <c r="A778" s="40"/>
      <c r="B778" s="41"/>
      <c r="C778" s="42"/>
      <c r="D778" s="219" t="s">
        <v>138</v>
      </c>
      <c r="E778" s="42"/>
      <c r="F778" s="220" t="s">
        <v>1356</v>
      </c>
      <c r="G778" s="42"/>
      <c r="H778" s="42"/>
      <c r="I778" s="221"/>
      <c r="J778" s="42"/>
      <c r="K778" s="42"/>
      <c r="L778" s="46"/>
      <c r="M778" s="222"/>
      <c r="N778" s="223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138</v>
      </c>
      <c r="AU778" s="19" t="s">
        <v>83</v>
      </c>
    </row>
    <row r="779" s="14" customFormat="1">
      <c r="A779" s="14"/>
      <c r="B779" s="235"/>
      <c r="C779" s="236"/>
      <c r="D779" s="226" t="s">
        <v>140</v>
      </c>
      <c r="E779" s="237" t="s">
        <v>19</v>
      </c>
      <c r="F779" s="238" t="s">
        <v>1357</v>
      </c>
      <c r="G779" s="236"/>
      <c r="H779" s="239">
        <v>1105</v>
      </c>
      <c r="I779" s="240"/>
      <c r="J779" s="236"/>
      <c r="K779" s="236"/>
      <c r="L779" s="241"/>
      <c r="M779" s="242"/>
      <c r="N779" s="243"/>
      <c r="O779" s="243"/>
      <c r="P779" s="243"/>
      <c r="Q779" s="243"/>
      <c r="R779" s="243"/>
      <c r="S779" s="243"/>
      <c r="T779" s="24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5" t="s">
        <v>140</v>
      </c>
      <c r="AU779" s="245" t="s">
        <v>83</v>
      </c>
      <c r="AV779" s="14" t="s">
        <v>83</v>
      </c>
      <c r="AW779" s="14" t="s">
        <v>33</v>
      </c>
      <c r="AX779" s="14" t="s">
        <v>80</v>
      </c>
      <c r="AY779" s="245" t="s">
        <v>129</v>
      </c>
    </row>
    <row r="780" s="2" customFormat="1" ht="37.8" customHeight="1">
      <c r="A780" s="40"/>
      <c r="B780" s="41"/>
      <c r="C780" s="206" t="s">
        <v>1358</v>
      </c>
      <c r="D780" s="206" t="s">
        <v>131</v>
      </c>
      <c r="E780" s="207" t="s">
        <v>1359</v>
      </c>
      <c r="F780" s="208" t="s">
        <v>1360</v>
      </c>
      <c r="G780" s="209" t="s">
        <v>134</v>
      </c>
      <c r="H780" s="210">
        <v>310</v>
      </c>
      <c r="I780" s="211"/>
      <c r="J780" s="212">
        <f>ROUND(I780*H780,2)</f>
        <v>0</v>
      </c>
      <c r="K780" s="208" t="s">
        <v>135</v>
      </c>
      <c r="L780" s="46"/>
      <c r="M780" s="213" t="s">
        <v>19</v>
      </c>
      <c r="N780" s="214" t="s">
        <v>43</v>
      </c>
      <c r="O780" s="86"/>
      <c r="P780" s="215">
        <f>O780*H780</f>
        <v>0</v>
      </c>
      <c r="Q780" s="215">
        <v>0</v>
      </c>
      <c r="R780" s="215">
        <f>Q780*H780</f>
        <v>0</v>
      </c>
      <c r="S780" s="215">
        <v>0</v>
      </c>
      <c r="T780" s="216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7" t="s">
        <v>136</v>
      </c>
      <c r="AT780" s="217" t="s">
        <v>131</v>
      </c>
      <c r="AU780" s="217" t="s">
        <v>83</v>
      </c>
      <c r="AY780" s="19" t="s">
        <v>129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9" t="s">
        <v>80</v>
      </c>
      <c r="BK780" s="218">
        <f>ROUND(I780*H780,2)</f>
        <v>0</v>
      </c>
      <c r="BL780" s="19" t="s">
        <v>136</v>
      </c>
      <c r="BM780" s="217" t="s">
        <v>1361</v>
      </c>
    </row>
    <row r="781" s="2" customFormat="1">
      <c r="A781" s="40"/>
      <c r="B781" s="41"/>
      <c r="C781" s="42"/>
      <c r="D781" s="219" t="s">
        <v>138</v>
      </c>
      <c r="E781" s="42"/>
      <c r="F781" s="220" t="s">
        <v>1362</v>
      </c>
      <c r="G781" s="42"/>
      <c r="H781" s="42"/>
      <c r="I781" s="221"/>
      <c r="J781" s="42"/>
      <c r="K781" s="42"/>
      <c r="L781" s="46"/>
      <c r="M781" s="222"/>
      <c r="N781" s="223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138</v>
      </c>
      <c r="AU781" s="19" t="s">
        <v>83</v>
      </c>
    </row>
    <row r="782" s="14" customFormat="1">
      <c r="A782" s="14"/>
      <c r="B782" s="235"/>
      <c r="C782" s="236"/>
      <c r="D782" s="226" t="s">
        <v>140</v>
      </c>
      <c r="E782" s="237" t="s">
        <v>19</v>
      </c>
      <c r="F782" s="238" t="s">
        <v>1363</v>
      </c>
      <c r="G782" s="236"/>
      <c r="H782" s="239">
        <v>310</v>
      </c>
      <c r="I782" s="240"/>
      <c r="J782" s="236"/>
      <c r="K782" s="236"/>
      <c r="L782" s="241"/>
      <c r="M782" s="242"/>
      <c r="N782" s="243"/>
      <c r="O782" s="243"/>
      <c r="P782" s="243"/>
      <c r="Q782" s="243"/>
      <c r="R782" s="243"/>
      <c r="S782" s="243"/>
      <c r="T782" s="24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5" t="s">
        <v>140</v>
      </c>
      <c r="AU782" s="245" t="s">
        <v>83</v>
      </c>
      <c r="AV782" s="14" t="s">
        <v>83</v>
      </c>
      <c r="AW782" s="14" t="s">
        <v>33</v>
      </c>
      <c r="AX782" s="14" t="s">
        <v>80</v>
      </c>
      <c r="AY782" s="245" t="s">
        <v>129</v>
      </c>
    </row>
    <row r="783" s="12" customFormat="1" ht="22.8" customHeight="1">
      <c r="A783" s="12"/>
      <c r="B783" s="190"/>
      <c r="C783" s="191"/>
      <c r="D783" s="192" t="s">
        <v>71</v>
      </c>
      <c r="E783" s="204" t="s">
        <v>687</v>
      </c>
      <c r="F783" s="204" t="s">
        <v>688</v>
      </c>
      <c r="G783" s="191"/>
      <c r="H783" s="191"/>
      <c r="I783" s="194"/>
      <c r="J783" s="205">
        <f>BK783</f>
        <v>0</v>
      </c>
      <c r="K783" s="191"/>
      <c r="L783" s="196"/>
      <c r="M783" s="197"/>
      <c r="N783" s="198"/>
      <c r="O783" s="198"/>
      <c r="P783" s="199">
        <f>SUM(P784:P849)</f>
        <v>0</v>
      </c>
      <c r="Q783" s="198"/>
      <c r="R783" s="199">
        <f>SUM(R784:R849)</f>
        <v>0</v>
      </c>
      <c r="S783" s="198"/>
      <c r="T783" s="200">
        <f>SUM(T784:T849)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01" t="s">
        <v>80</v>
      </c>
      <c r="AT783" s="202" t="s">
        <v>71</v>
      </c>
      <c r="AU783" s="202" t="s">
        <v>80</v>
      </c>
      <c r="AY783" s="201" t="s">
        <v>129</v>
      </c>
      <c r="BK783" s="203">
        <f>SUM(BK784:BK849)</f>
        <v>0</v>
      </c>
    </row>
    <row r="784" s="2" customFormat="1" ht="24.15" customHeight="1">
      <c r="A784" s="40"/>
      <c r="B784" s="41"/>
      <c r="C784" s="206" t="s">
        <v>1364</v>
      </c>
      <c r="D784" s="206" t="s">
        <v>131</v>
      </c>
      <c r="E784" s="207" t="s">
        <v>690</v>
      </c>
      <c r="F784" s="208" t="s">
        <v>691</v>
      </c>
      <c r="G784" s="209" t="s">
        <v>247</v>
      </c>
      <c r="H784" s="210">
        <v>1018.2000000000001</v>
      </c>
      <c r="I784" s="211"/>
      <c r="J784" s="212">
        <f>ROUND(I784*H784,2)</f>
        <v>0</v>
      </c>
      <c r="K784" s="208" t="s">
        <v>135</v>
      </c>
      <c r="L784" s="46"/>
      <c r="M784" s="213" t="s">
        <v>19</v>
      </c>
      <c r="N784" s="214" t="s">
        <v>43</v>
      </c>
      <c r="O784" s="86"/>
      <c r="P784" s="215">
        <f>O784*H784</f>
        <v>0</v>
      </c>
      <c r="Q784" s="215">
        <v>0</v>
      </c>
      <c r="R784" s="215">
        <f>Q784*H784</f>
        <v>0</v>
      </c>
      <c r="S784" s="215">
        <v>0</v>
      </c>
      <c r="T784" s="216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7" t="s">
        <v>136</v>
      </c>
      <c r="AT784" s="217" t="s">
        <v>131</v>
      </c>
      <c r="AU784" s="217" t="s">
        <v>83</v>
      </c>
      <c r="AY784" s="19" t="s">
        <v>129</v>
      </c>
      <c r="BE784" s="218">
        <f>IF(N784="základní",J784,0)</f>
        <v>0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19" t="s">
        <v>80</v>
      </c>
      <c r="BK784" s="218">
        <f>ROUND(I784*H784,2)</f>
        <v>0</v>
      </c>
      <c r="BL784" s="19" t="s">
        <v>136</v>
      </c>
      <c r="BM784" s="217" t="s">
        <v>1365</v>
      </c>
    </row>
    <row r="785" s="2" customFormat="1">
      <c r="A785" s="40"/>
      <c r="B785" s="41"/>
      <c r="C785" s="42"/>
      <c r="D785" s="219" t="s">
        <v>138</v>
      </c>
      <c r="E785" s="42"/>
      <c r="F785" s="220" t="s">
        <v>693</v>
      </c>
      <c r="G785" s="42"/>
      <c r="H785" s="42"/>
      <c r="I785" s="221"/>
      <c r="J785" s="42"/>
      <c r="K785" s="42"/>
      <c r="L785" s="46"/>
      <c r="M785" s="222"/>
      <c r="N785" s="223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138</v>
      </c>
      <c r="AU785" s="19" t="s">
        <v>83</v>
      </c>
    </row>
    <row r="786" s="14" customFormat="1">
      <c r="A786" s="14"/>
      <c r="B786" s="235"/>
      <c r="C786" s="236"/>
      <c r="D786" s="226" t="s">
        <v>140</v>
      </c>
      <c r="E786" s="237" t="s">
        <v>19</v>
      </c>
      <c r="F786" s="238" t="s">
        <v>1366</v>
      </c>
      <c r="G786" s="236"/>
      <c r="H786" s="239">
        <v>977.70000000000005</v>
      </c>
      <c r="I786" s="240"/>
      <c r="J786" s="236"/>
      <c r="K786" s="236"/>
      <c r="L786" s="241"/>
      <c r="M786" s="242"/>
      <c r="N786" s="243"/>
      <c r="O786" s="243"/>
      <c r="P786" s="243"/>
      <c r="Q786" s="243"/>
      <c r="R786" s="243"/>
      <c r="S786" s="243"/>
      <c r="T786" s="24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5" t="s">
        <v>140</v>
      </c>
      <c r="AU786" s="245" t="s">
        <v>83</v>
      </c>
      <c r="AV786" s="14" t="s">
        <v>83</v>
      </c>
      <c r="AW786" s="14" t="s">
        <v>33</v>
      </c>
      <c r="AX786" s="14" t="s">
        <v>72</v>
      </c>
      <c r="AY786" s="245" t="s">
        <v>129</v>
      </c>
    </row>
    <row r="787" s="14" customFormat="1">
      <c r="A787" s="14"/>
      <c r="B787" s="235"/>
      <c r="C787" s="236"/>
      <c r="D787" s="226" t="s">
        <v>140</v>
      </c>
      <c r="E787" s="237" t="s">
        <v>19</v>
      </c>
      <c r="F787" s="238" t="s">
        <v>1367</v>
      </c>
      <c r="G787" s="236"/>
      <c r="H787" s="239">
        <v>40.5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5" t="s">
        <v>140</v>
      </c>
      <c r="AU787" s="245" t="s">
        <v>83</v>
      </c>
      <c r="AV787" s="14" t="s">
        <v>83</v>
      </c>
      <c r="AW787" s="14" t="s">
        <v>33</v>
      </c>
      <c r="AX787" s="14" t="s">
        <v>72</v>
      </c>
      <c r="AY787" s="245" t="s">
        <v>129</v>
      </c>
    </row>
    <row r="788" s="15" customFormat="1">
      <c r="A788" s="15"/>
      <c r="B788" s="246"/>
      <c r="C788" s="247"/>
      <c r="D788" s="226" t="s">
        <v>140</v>
      </c>
      <c r="E788" s="248" t="s">
        <v>19</v>
      </c>
      <c r="F788" s="249" t="s">
        <v>156</v>
      </c>
      <c r="G788" s="247"/>
      <c r="H788" s="250">
        <v>1018.2000000000001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6" t="s">
        <v>140</v>
      </c>
      <c r="AU788" s="256" t="s">
        <v>83</v>
      </c>
      <c r="AV788" s="15" t="s">
        <v>136</v>
      </c>
      <c r="AW788" s="15" t="s">
        <v>33</v>
      </c>
      <c r="AX788" s="15" t="s">
        <v>80</v>
      </c>
      <c r="AY788" s="256" t="s">
        <v>129</v>
      </c>
    </row>
    <row r="789" s="2" customFormat="1" ht="24.15" customHeight="1">
      <c r="A789" s="40"/>
      <c r="B789" s="41"/>
      <c r="C789" s="206" t="s">
        <v>1368</v>
      </c>
      <c r="D789" s="206" t="s">
        <v>131</v>
      </c>
      <c r="E789" s="207" t="s">
        <v>697</v>
      </c>
      <c r="F789" s="208" t="s">
        <v>698</v>
      </c>
      <c r="G789" s="209" t="s">
        <v>247</v>
      </c>
      <c r="H789" s="210">
        <v>19345.799999999999</v>
      </c>
      <c r="I789" s="211"/>
      <c r="J789" s="212">
        <f>ROUND(I789*H789,2)</f>
        <v>0</v>
      </c>
      <c r="K789" s="208" t="s">
        <v>135</v>
      </c>
      <c r="L789" s="46"/>
      <c r="M789" s="213" t="s">
        <v>19</v>
      </c>
      <c r="N789" s="214" t="s">
        <v>43</v>
      </c>
      <c r="O789" s="86"/>
      <c r="P789" s="215">
        <f>O789*H789</f>
        <v>0</v>
      </c>
      <c r="Q789" s="215">
        <v>0</v>
      </c>
      <c r="R789" s="215">
        <f>Q789*H789</f>
        <v>0</v>
      </c>
      <c r="S789" s="215">
        <v>0</v>
      </c>
      <c r="T789" s="216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7" t="s">
        <v>136</v>
      </c>
      <c r="AT789" s="217" t="s">
        <v>131</v>
      </c>
      <c r="AU789" s="217" t="s">
        <v>83</v>
      </c>
      <c r="AY789" s="19" t="s">
        <v>129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9" t="s">
        <v>80</v>
      </c>
      <c r="BK789" s="218">
        <f>ROUND(I789*H789,2)</f>
        <v>0</v>
      </c>
      <c r="BL789" s="19" t="s">
        <v>136</v>
      </c>
      <c r="BM789" s="217" t="s">
        <v>1369</v>
      </c>
    </row>
    <row r="790" s="2" customFormat="1">
      <c r="A790" s="40"/>
      <c r="B790" s="41"/>
      <c r="C790" s="42"/>
      <c r="D790" s="219" t="s">
        <v>138</v>
      </c>
      <c r="E790" s="42"/>
      <c r="F790" s="220" t="s">
        <v>700</v>
      </c>
      <c r="G790" s="42"/>
      <c r="H790" s="42"/>
      <c r="I790" s="221"/>
      <c r="J790" s="42"/>
      <c r="K790" s="42"/>
      <c r="L790" s="46"/>
      <c r="M790" s="222"/>
      <c r="N790" s="223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138</v>
      </c>
      <c r="AU790" s="19" t="s">
        <v>83</v>
      </c>
    </row>
    <row r="791" s="13" customFormat="1">
      <c r="A791" s="13"/>
      <c r="B791" s="224"/>
      <c r="C791" s="225"/>
      <c r="D791" s="226" t="s">
        <v>140</v>
      </c>
      <c r="E791" s="227" t="s">
        <v>19</v>
      </c>
      <c r="F791" s="228" t="s">
        <v>227</v>
      </c>
      <c r="G791" s="225"/>
      <c r="H791" s="227" t="s">
        <v>19</v>
      </c>
      <c r="I791" s="229"/>
      <c r="J791" s="225"/>
      <c r="K791" s="225"/>
      <c r="L791" s="230"/>
      <c r="M791" s="231"/>
      <c r="N791" s="232"/>
      <c r="O791" s="232"/>
      <c r="P791" s="232"/>
      <c r="Q791" s="232"/>
      <c r="R791" s="232"/>
      <c r="S791" s="232"/>
      <c r="T791" s="23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4" t="s">
        <v>140</v>
      </c>
      <c r="AU791" s="234" t="s">
        <v>83</v>
      </c>
      <c r="AV791" s="13" t="s">
        <v>80</v>
      </c>
      <c r="AW791" s="13" t="s">
        <v>33</v>
      </c>
      <c r="AX791" s="13" t="s">
        <v>72</v>
      </c>
      <c r="AY791" s="234" t="s">
        <v>129</v>
      </c>
    </row>
    <row r="792" s="14" customFormat="1">
      <c r="A792" s="14"/>
      <c r="B792" s="235"/>
      <c r="C792" s="236"/>
      <c r="D792" s="226" t="s">
        <v>140</v>
      </c>
      <c r="E792" s="237" t="s">
        <v>19</v>
      </c>
      <c r="F792" s="238" t="s">
        <v>1370</v>
      </c>
      <c r="G792" s="236"/>
      <c r="H792" s="239">
        <v>18576.299999999999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140</v>
      </c>
      <c r="AU792" s="245" t="s">
        <v>83</v>
      </c>
      <c r="AV792" s="14" t="s">
        <v>83</v>
      </c>
      <c r="AW792" s="14" t="s">
        <v>33</v>
      </c>
      <c r="AX792" s="14" t="s">
        <v>72</v>
      </c>
      <c r="AY792" s="245" t="s">
        <v>129</v>
      </c>
    </row>
    <row r="793" s="14" customFormat="1">
      <c r="A793" s="14"/>
      <c r="B793" s="235"/>
      <c r="C793" s="236"/>
      <c r="D793" s="226" t="s">
        <v>140</v>
      </c>
      <c r="E793" s="237" t="s">
        <v>19</v>
      </c>
      <c r="F793" s="238" t="s">
        <v>1371</v>
      </c>
      <c r="G793" s="236"/>
      <c r="H793" s="239">
        <v>769.5</v>
      </c>
      <c r="I793" s="240"/>
      <c r="J793" s="236"/>
      <c r="K793" s="236"/>
      <c r="L793" s="241"/>
      <c r="M793" s="242"/>
      <c r="N793" s="243"/>
      <c r="O793" s="243"/>
      <c r="P793" s="243"/>
      <c r="Q793" s="243"/>
      <c r="R793" s="243"/>
      <c r="S793" s="243"/>
      <c r="T793" s="24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5" t="s">
        <v>140</v>
      </c>
      <c r="AU793" s="245" t="s">
        <v>83</v>
      </c>
      <c r="AV793" s="14" t="s">
        <v>83</v>
      </c>
      <c r="AW793" s="14" t="s">
        <v>33</v>
      </c>
      <c r="AX793" s="14" t="s">
        <v>72</v>
      </c>
      <c r="AY793" s="245" t="s">
        <v>129</v>
      </c>
    </row>
    <row r="794" s="15" customFormat="1">
      <c r="A794" s="15"/>
      <c r="B794" s="246"/>
      <c r="C794" s="247"/>
      <c r="D794" s="226" t="s">
        <v>140</v>
      </c>
      <c r="E794" s="248" t="s">
        <v>19</v>
      </c>
      <c r="F794" s="249" t="s">
        <v>156</v>
      </c>
      <c r="G794" s="247"/>
      <c r="H794" s="250">
        <v>19345.799999999999</v>
      </c>
      <c r="I794" s="251"/>
      <c r="J794" s="247"/>
      <c r="K794" s="247"/>
      <c r="L794" s="252"/>
      <c r="M794" s="253"/>
      <c r="N794" s="254"/>
      <c r="O794" s="254"/>
      <c r="P794" s="254"/>
      <c r="Q794" s="254"/>
      <c r="R794" s="254"/>
      <c r="S794" s="254"/>
      <c r="T794" s="25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6" t="s">
        <v>140</v>
      </c>
      <c r="AU794" s="256" t="s">
        <v>83</v>
      </c>
      <c r="AV794" s="15" t="s">
        <v>136</v>
      </c>
      <c r="AW794" s="15" t="s">
        <v>33</v>
      </c>
      <c r="AX794" s="15" t="s">
        <v>80</v>
      </c>
      <c r="AY794" s="256" t="s">
        <v>129</v>
      </c>
    </row>
    <row r="795" s="2" customFormat="1" ht="24.15" customHeight="1">
      <c r="A795" s="40"/>
      <c r="B795" s="41"/>
      <c r="C795" s="206" t="s">
        <v>1372</v>
      </c>
      <c r="D795" s="206" t="s">
        <v>131</v>
      </c>
      <c r="E795" s="207" t="s">
        <v>704</v>
      </c>
      <c r="F795" s="208" t="s">
        <v>705</v>
      </c>
      <c r="G795" s="209" t="s">
        <v>247</v>
      </c>
      <c r="H795" s="210">
        <v>203.80000000000001</v>
      </c>
      <c r="I795" s="211"/>
      <c r="J795" s="212">
        <f>ROUND(I795*H795,2)</f>
        <v>0</v>
      </c>
      <c r="K795" s="208" t="s">
        <v>135</v>
      </c>
      <c r="L795" s="46"/>
      <c r="M795" s="213" t="s">
        <v>19</v>
      </c>
      <c r="N795" s="214" t="s">
        <v>43</v>
      </c>
      <c r="O795" s="86"/>
      <c r="P795" s="215">
        <f>O795*H795</f>
        <v>0</v>
      </c>
      <c r="Q795" s="215">
        <v>0</v>
      </c>
      <c r="R795" s="215">
        <f>Q795*H795</f>
        <v>0</v>
      </c>
      <c r="S795" s="215">
        <v>0</v>
      </c>
      <c r="T795" s="216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136</v>
      </c>
      <c r="AT795" s="217" t="s">
        <v>131</v>
      </c>
      <c r="AU795" s="217" t="s">
        <v>83</v>
      </c>
      <c r="AY795" s="19" t="s">
        <v>129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80</v>
      </c>
      <c r="BK795" s="218">
        <f>ROUND(I795*H795,2)</f>
        <v>0</v>
      </c>
      <c r="BL795" s="19" t="s">
        <v>136</v>
      </c>
      <c r="BM795" s="217" t="s">
        <v>1373</v>
      </c>
    </row>
    <row r="796" s="2" customFormat="1">
      <c r="A796" s="40"/>
      <c r="B796" s="41"/>
      <c r="C796" s="42"/>
      <c r="D796" s="219" t="s">
        <v>138</v>
      </c>
      <c r="E796" s="42"/>
      <c r="F796" s="220" t="s">
        <v>707</v>
      </c>
      <c r="G796" s="42"/>
      <c r="H796" s="42"/>
      <c r="I796" s="221"/>
      <c r="J796" s="42"/>
      <c r="K796" s="42"/>
      <c r="L796" s="46"/>
      <c r="M796" s="222"/>
      <c r="N796" s="223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9" t="s">
        <v>138</v>
      </c>
      <c r="AU796" s="19" t="s">
        <v>83</v>
      </c>
    </row>
    <row r="797" s="14" customFormat="1">
      <c r="A797" s="14"/>
      <c r="B797" s="235"/>
      <c r="C797" s="236"/>
      <c r="D797" s="226" t="s">
        <v>140</v>
      </c>
      <c r="E797" s="237" t="s">
        <v>19</v>
      </c>
      <c r="F797" s="238" t="s">
        <v>1374</v>
      </c>
      <c r="G797" s="236"/>
      <c r="H797" s="239">
        <v>200.90000000000001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140</v>
      </c>
      <c r="AU797" s="245" t="s">
        <v>83</v>
      </c>
      <c r="AV797" s="14" t="s">
        <v>83</v>
      </c>
      <c r="AW797" s="14" t="s">
        <v>33</v>
      </c>
      <c r="AX797" s="14" t="s">
        <v>72</v>
      </c>
      <c r="AY797" s="245" t="s">
        <v>129</v>
      </c>
    </row>
    <row r="798" s="14" customFormat="1">
      <c r="A798" s="14"/>
      <c r="B798" s="235"/>
      <c r="C798" s="236"/>
      <c r="D798" s="226" t="s">
        <v>140</v>
      </c>
      <c r="E798" s="237" t="s">
        <v>19</v>
      </c>
      <c r="F798" s="238" t="s">
        <v>1375</v>
      </c>
      <c r="G798" s="236"/>
      <c r="H798" s="239">
        <v>2.8999999999999999</v>
      </c>
      <c r="I798" s="240"/>
      <c r="J798" s="236"/>
      <c r="K798" s="236"/>
      <c r="L798" s="241"/>
      <c r="M798" s="242"/>
      <c r="N798" s="243"/>
      <c r="O798" s="243"/>
      <c r="P798" s="243"/>
      <c r="Q798" s="243"/>
      <c r="R798" s="243"/>
      <c r="S798" s="243"/>
      <c r="T798" s="24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5" t="s">
        <v>140</v>
      </c>
      <c r="AU798" s="245" t="s">
        <v>83</v>
      </c>
      <c r="AV798" s="14" t="s">
        <v>83</v>
      </c>
      <c r="AW798" s="14" t="s">
        <v>33</v>
      </c>
      <c r="AX798" s="14" t="s">
        <v>72</v>
      </c>
      <c r="AY798" s="245" t="s">
        <v>129</v>
      </c>
    </row>
    <row r="799" s="15" customFormat="1">
      <c r="A799" s="15"/>
      <c r="B799" s="246"/>
      <c r="C799" s="247"/>
      <c r="D799" s="226" t="s">
        <v>140</v>
      </c>
      <c r="E799" s="248" t="s">
        <v>19</v>
      </c>
      <c r="F799" s="249" t="s">
        <v>156</v>
      </c>
      <c r="G799" s="247"/>
      <c r="H799" s="250">
        <v>203.80000000000001</v>
      </c>
      <c r="I799" s="251"/>
      <c r="J799" s="247"/>
      <c r="K799" s="247"/>
      <c r="L799" s="252"/>
      <c r="M799" s="253"/>
      <c r="N799" s="254"/>
      <c r="O799" s="254"/>
      <c r="P799" s="254"/>
      <c r="Q799" s="254"/>
      <c r="R799" s="254"/>
      <c r="S799" s="254"/>
      <c r="T799" s="25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6" t="s">
        <v>140</v>
      </c>
      <c r="AU799" s="256" t="s">
        <v>83</v>
      </c>
      <c r="AV799" s="15" t="s">
        <v>136</v>
      </c>
      <c r="AW799" s="15" t="s">
        <v>33</v>
      </c>
      <c r="AX799" s="15" t="s">
        <v>80</v>
      </c>
      <c r="AY799" s="256" t="s">
        <v>129</v>
      </c>
    </row>
    <row r="800" s="2" customFormat="1" ht="24.15" customHeight="1">
      <c r="A800" s="40"/>
      <c r="B800" s="41"/>
      <c r="C800" s="206" t="s">
        <v>1376</v>
      </c>
      <c r="D800" s="206" t="s">
        <v>131</v>
      </c>
      <c r="E800" s="207" t="s">
        <v>710</v>
      </c>
      <c r="F800" s="208" t="s">
        <v>698</v>
      </c>
      <c r="G800" s="209" t="s">
        <v>247</v>
      </c>
      <c r="H800" s="210">
        <v>3872.1999999999998</v>
      </c>
      <c r="I800" s="211"/>
      <c r="J800" s="212">
        <f>ROUND(I800*H800,2)</f>
        <v>0</v>
      </c>
      <c r="K800" s="208" t="s">
        <v>135</v>
      </c>
      <c r="L800" s="46"/>
      <c r="M800" s="213" t="s">
        <v>19</v>
      </c>
      <c r="N800" s="214" t="s">
        <v>43</v>
      </c>
      <c r="O800" s="86"/>
      <c r="P800" s="215">
        <f>O800*H800</f>
        <v>0</v>
      </c>
      <c r="Q800" s="215">
        <v>0</v>
      </c>
      <c r="R800" s="215">
        <f>Q800*H800</f>
        <v>0</v>
      </c>
      <c r="S800" s="215">
        <v>0</v>
      </c>
      <c r="T800" s="216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17" t="s">
        <v>136</v>
      </c>
      <c r="AT800" s="217" t="s">
        <v>131</v>
      </c>
      <c r="AU800" s="217" t="s">
        <v>83</v>
      </c>
      <c r="AY800" s="19" t="s">
        <v>129</v>
      </c>
      <c r="BE800" s="218">
        <f>IF(N800="základní",J800,0)</f>
        <v>0</v>
      </c>
      <c r="BF800" s="218">
        <f>IF(N800="snížená",J800,0)</f>
        <v>0</v>
      </c>
      <c r="BG800" s="218">
        <f>IF(N800="zákl. přenesená",J800,0)</f>
        <v>0</v>
      </c>
      <c r="BH800" s="218">
        <f>IF(N800="sníž. přenesená",J800,0)</f>
        <v>0</v>
      </c>
      <c r="BI800" s="218">
        <f>IF(N800="nulová",J800,0)</f>
        <v>0</v>
      </c>
      <c r="BJ800" s="19" t="s">
        <v>80</v>
      </c>
      <c r="BK800" s="218">
        <f>ROUND(I800*H800,2)</f>
        <v>0</v>
      </c>
      <c r="BL800" s="19" t="s">
        <v>136</v>
      </c>
      <c r="BM800" s="217" t="s">
        <v>1377</v>
      </c>
    </row>
    <row r="801" s="2" customFormat="1">
      <c r="A801" s="40"/>
      <c r="B801" s="41"/>
      <c r="C801" s="42"/>
      <c r="D801" s="219" t="s">
        <v>138</v>
      </c>
      <c r="E801" s="42"/>
      <c r="F801" s="220" t="s">
        <v>712</v>
      </c>
      <c r="G801" s="42"/>
      <c r="H801" s="42"/>
      <c r="I801" s="221"/>
      <c r="J801" s="42"/>
      <c r="K801" s="42"/>
      <c r="L801" s="46"/>
      <c r="M801" s="222"/>
      <c r="N801" s="223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138</v>
      </c>
      <c r="AU801" s="19" t="s">
        <v>83</v>
      </c>
    </row>
    <row r="802" s="13" customFormat="1">
      <c r="A802" s="13"/>
      <c r="B802" s="224"/>
      <c r="C802" s="225"/>
      <c r="D802" s="226" t="s">
        <v>140</v>
      </c>
      <c r="E802" s="227" t="s">
        <v>19</v>
      </c>
      <c r="F802" s="228" t="s">
        <v>227</v>
      </c>
      <c r="G802" s="225"/>
      <c r="H802" s="227" t="s">
        <v>19</v>
      </c>
      <c r="I802" s="229"/>
      <c r="J802" s="225"/>
      <c r="K802" s="225"/>
      <c r="L802" s="230"/>
      <c r="M802" s="231"/>
      <c r="N802" s="232"/>
      <c r="O802" s="232"/>
      <c r="P802" s="232"/>
      <c r="Q802" s="232"/>
      <c r="R802" s="232"/>
      <c r="S802" s="232"/>
      <c r="T802" s="23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4" t="s">
        <v>140</v>
      </c>
      <c r="AU802" s="234" t="s">
        <v>83</v>
      </c>
      <c r="AV802" s="13" t="s">
        <v>80</v>
      </c>
      <c r="AW802" s="13" t="s">
        <v>33</v>
      </c>
      <c r="AX802" s="13" t="s">
        <v>72</v>
      </c>
      <c r="AY802" s="234" t="s">
        <v>129</v>
      </c>
    </row>
    <row r="803" s="14" customFormat="1">
      <c r="A803" s="14"/>
      <c r="B803" s="235"/>
      <c r="C803" s="236"/>
      <c r="D803" s="226" t="s">
        <v>140</v>
      </c>
      <c r="E803" s="237" t="s">
        <v>19</v>
      </c>
      <c r="F803" s="238" t="s">
        <v>1378</v>
      </c>
      <c r="G803" s="236"/>
      <c r="H803" s="239">
        <v>3817.0999999999999</v>
      </c>
      <c r="I803" s="240"/>
      <c r="J803" s="236"/>
      <c r="K803" s="236"/>
      <c r="L803" s="241"/>
      <c r="M803" s="242"/>
      <c r="N803" s="243"/>
      <c r="O803" s="243"/>
      <c r="P803" s="243"/>
      <c r="Q803" s="243"/>
      <c r="R803" s="243"/>
      <c r="S803" s="243"/>
      <c r="T803" s="24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5" t="s">
        <v>140</v>
      </c>
      <c r="AU803" s="245" t="s">
        <v>83</v>
      </c>
      <c r="AV803" s="14" t="s">
        <v>83</v>
      </c>
      <c r="AW803" s="14" t="s">
        <v>33</v>
      </c>
      <c r="AX803" s="14" t="s">
        <v>72</v>
      </c>
      <c r="AY803" s="245" t="s">
        <v>129</v>
      </c>
    </row>
    <row r="804" s="14" customFormat="1">
      <c r="A804" s="14"/>
      <c r="B804" s="235"/>
      <c r="C804" s="236"/>
      <c r="D804" s="226" t="s">
        <v>140</v>
      </c>
      <c r="E804" s="237" t="s">
        <v>19</v>
      </c>
      <c r="F804" s="238" t="s">
        <v>1379</v>
      </c>
      <c r="G804" s="236"/>
      <c r="H804" s="239">
        <v>55.100000000000001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140</v>
      </c>
      <c r="AU804" s="245" t="s">
        <v>83</v>
      </c>
      <c r="AV804" s="14" t="s">
        <v>83</v>
      </c>
      <c r="AW804" s="14" t="s">
        <v>33</v>
      </c>
      <c r="AX804" s="14" t="s">
        <v>72</v>
      </c>
      <c r="AY804" s="245" t="s">
        <v>129</v>
      </c>
    </row>
    <row r="805" s="15" customFormat="1">
      <c r="A805" s="15"/>
      <c r="B805" s="246"/>
      <c r="C805" s="247"/>
      <c r="D805" s="226" t="s">
        <v>140</v>
      </c>
      <c r="E805" s="248" t="s">
        <v>19</v>
      </c>
      <c r="F805" s="249" t="s">
        <v>156</v>
      </c>
      <c r="G805" s="247"/>
      <c r="H805" s="250">
        <v>3872.1999999999998</v>
      </c>
      <c r="I805" s="251"/>
      <c r="J805" s="247"/>
      <c r="K805" s="247"/>
      <c r="L805" s="252"/>
      <c r="M805" s="253"/>
      <c r="N805" s="254"/>
      <c r="O805" s="254"/>
      <c r="P805" s="254"/>
      <c r="Q805" s="254"/>
      <c r="R805" s="254"/>
      <c r="S805" s="254"/>
      <c r="T805" s="25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56" t="s">
        <v>140</v>
      </c>
      <c r="AU805" s="256" t="s">
        <v>83</v>
      </c>
      <c r="AV805" s="15" t="s">
        <v>136</v>
      </c>
      <c r="AW805" s="15" t="s">
        <v>33</v>
      </c>
      <c r="AX805" s="15" t="s">
        <v>80</v>
      </c>
      <c r="AY805" s="256" t="s">
        <v>129</v>
      </c>
    </row>
    <row r="806" s="2" customFormat="1" ht="24.15" customHeight="1">
      <c r="A806" s="40"/>
      <c r="B806" s="41"/>
      <c r="C806" s="206" t="s">
        <v>1380</v>
      </c>
      <c r="D806" s="206" t="s">
        <v>131</v>
      </c>
      <c r="E806" s="207" t="s">
        <v>715</v>
      </c>
      <c r="F806" s="208" t="s">
        <v>716</v>
      </c>
      <c r="G806" s="209" t="s">
        <v>247</v>
      </c>
      <c r="H806" s="210">
        <v>560.79999999999995</v>
      </c>
      <c r="I806" s="211"/>
      <c r="J806" s="212">
        <f>ROUND(I806*H806,2)</f>
        <v>0</v>
      </c>
      <c r="K806" s="208" t="s">
        <v>135</v>
      </c>
      <c r="L806" s="46"/>
      <c r="M806" s="213" t="s">
        <v>19</v>
      </c>
      <c r="N806" s="214" t="s">
        <v>43</v>
      </c>
      <c r="O806" s="86"/>
      <c r="P806" s="215">
        <f>O806*H806</f>
        <v>0</v>
      </c>
      <c r="Q806" s="215">
        <v>0</v>
      </c>
      <c r="R806" s="215">
        <f>Q806*H806</f>
        <v>0</v>
      </c>
      <c r="S806" s="215">
        <v>0</v>
      </c>
      <c r="T806" s="216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7" t="s">
        <v>136</v>
      </c>
      <c r="AT806" s="217" t="s">
        <v>131</v>
      </c>
      <c r="AU806" s="217" t="s">
        <v>83</v>
      </c>
      <c r="AY806" s="19" t="s">
        <v>129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9" t="s">
        <v>80</v>
      </c>
      <c r="BK806" s="218">
        <f>ROUND(I806*H806,2)</f>
        <v>0</v>
      </c>
      <c r="BL806" s="19" t="s">
        <v>136</v>
      </c>
      <c r="BM806" s="217" t="s">
        <v>1381</v>
      </c>
    </row>
    <row r="807" s="2" customFormat="1">
      <c r="A807" s="40"/>
      <c r="B807" s="41"/>
      <c r="C807" s="42"/>
      <c r="D807" s="219" t="s">
        <v>138</v>
      </c>
      <c r="E807" s="42"/>
      <c r="F807" s="220" t="s">
        <v>718</v>
      </c>
      <c r="G807" s="42"/>
      <c r="H807" s="42"/>
      <c r="I807" s="221"/>
      <c r="J807" s="42"/>
      <c r="K807" s="42"/>
      <c r="L807" s="46"/>
      <c r="M807" s="222"/>
      <c r="N807" s="22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138</v>
      </c>
      <c r="AU807" s="19" t="s">
        <v>83</v>
      </c>
    </row>
    <row r="808" s="14" customFormat="1">
      <c r="A808" s="14"/>
      <c r="B808" s="235"/>
      <c r="C808" s="236"/>
      <c r="D808" s="226" t="s">
        <v>140</v>
      </c>
      <c r="E808" s="237" t="s">
        <v>19</v>
      </c>
      <c r="F808" s="238" t="s">
        <v>1382</v>
      </c>
      <c r="G808" s="236"/>
      <c r="H808" s="239">
        <v>287.30000000000001</v>
      </c>
      <c r="I808" s="240"/>
      <c r="J808" s="236"/>
      <c r="K808" s="236"/>
      <c r="L808" s="241"/>
      <c r="M808" s="242"/>
      <c r="N808" s="243"/>
      <c r="O808" s="243"/>
      <c r="P808" s="243"/>
      <c r="Q808" s="243"/>
      <c r="R808" s="243"/>
      <c r="S808" s="243"/>
      <c r="T808" s="24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5" t="s">
        <v>140</v>
      </c>
      <c r="AU808" s="245" t="s">
        <v>83</v>
      </c>
      <c r="AV808" s="14" t="s">
        <v>83</v>
      </c>
      <c r="AW808" s="14" t="s">
        <v>33</v>
      </c>
      <c r="AX808" s="14" t="s">
        <v>72</v>
      </c>
      <c r="AY808" s="245" t="s">
        <v>129</v>
      </c>
    </row>
    <row r="809" s="14" customFormat="1">
      <c r="A809" s="14"/>
      <c r="B809" s="235"/>
      <c r="C809" s="236"/>
      <c r="D809" s="226" t="s">
        <v>140</v>
      </c>
      <c r="E809" s="237" t="s">
        <v>19</v>
      </c>
      <c r="F809" s="238" t="s">
        <v>1383</v>
      </c>
      <c r="G809" s="236"/>
      <c r="H809" s="239">
        <v>41.100000000000001</v>
      </c>
      <c r="I809" s="240"/>
      <c r="J809" s="236"/>
      <c r="K809" s="236"/>
      <c r="L809" s="241"/>
      <c r="M809" s="242"/>
      <c r="N809" s="243"/>
      <c r="O809" s="243"/>
      <c r="P809" s="243"/>
      <c r="Q809" s="243"/>
      <c r="R809" s="243"/>
      <c r="S809" s="243"/>
      <c r="T809" s="24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5" t="s">
        <v>140</v>
      </c>
      <c r="AU809" s="245" t="s">
        <v>83</v>
      </c>
      <c r="AV809" s="14" t="s">
        <v>83</v>
      </c>
      <c r="AW809" s="14" t="s">
        <v>33</v>
      </c>
      <c r="AX809" s="14" t="s">
        <v>72</v>
      </c>
      <c r="AY809" s="245" t="s">
        <v>129</v>
      </c>
    </row>
    <row r="810" s="14" customFormat="1">
      <c r="A810" s="14"/>
      <c r="B810" s="235"/>
      <c r="C810" s="236"/>
      <c r="D810" s="226" t="s">
        <v>140</v>
      </c>
      <c r="E810" s="237" t="s">
        <v>19</v>
      </c>
      <c r="F810" s="238" t="s">
        <v>1384</v>
      </c>
      <c r="G810" s="236"/>
      <c r="H810" s="239">
        <v>131.80000000000001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5" t="s">
        <v>140</v>
      </c>
      <c r="AU810" s="245" t="s">
        <v>83</v>
      </c>
      <c r="AV810" s="14" t="s">
        <v>83</v>
      </c>
      <c r="AW810" s="14" t="s">
        <v>33</v>
      </c>
      <c r="AX810" s="14" t="s">
        <v>72</v>
      </c>
      <c r="AY810" s="245" t="s">
        <v>129</v>
      </c>
    </row>
    <row r="811" s="14" customFormat="1">
      <c r="A811" s="14"/>
      <c r="B811" s="235"/>
      <c r="C811" s="236"/>
      <c r="D811" s="226" t="s">
        <v>140</v>
      </c>
      <c r="E811" s="237" t="s">
        <v>19</v>
      </c>
      <c r="F811" s="238" t="s">
        <v>1385</v>
      </c>
      <c r="G811" s="236"/>
      <c r="H811" s="239">
        <v>12.5</v>
      </c>
      <c r="I811" s="240"/>
      <c r="J811" s="236"/>
      <c r="K811" s="236"/>
      <c r="L811" s="241"/>
      <c r="M811" s="242"/>
      <c r="N811" s="243"/>
      <c r="O811" s="243"/>
      <c r="P811" s="243"/>
      <c r="Q811" s="243"/>
      <c r="R811" s="243"/>
      <c r="S811" s="243"/>
      <c r="T811" s="24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5" t="s">
        <v>140</v>
      </c>
      <c r="AU811" s="245" t="s">
        <v>83</v>
      </c>
      <c r="AV811" s="14" t="s">
        <v>83</v>
      </c>
      <c r="AW811" s="14" t="s">
        <v>33</v>
      </c>
      <c r="AX811" s="14" t="s">
        <v>72</v>
      </c>
      <c r="AY811" s="245" t="s">
        <v>129</v>
      </c>
    </row>
    <row r="812" s="14" customFormat="1">
      <c r="A812" s="14"/>
      <c r="B812" s="235"/>
      <c r="C812" s="236"/>
      <c r="D812" s="226" t="s">
        <v>140</v>
      </c>
      <c r="E812" s="237" t="s">
        <v>19</v>
      </c>
      <c r="F812" s="238" t="s">
        <v>1386</v>
      </c>
      <c r="G812" s="236"/>
      <c r="H812" s="239">
        <v>8.8000000000000007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5" t="s">
        <v>140</v>
      </c>
      <c r="AU812" s="245" t="s">
        <v>83</v>
      </c>
      <c r="AV812" s="14" t="s">
        <v>83</v>
      </c>
      <c r="AW812" s="14" t="s">
        <v>33</v>
      </c>
      <c r="AX812" s="14" t="s">
        <v>72</v>
      </c>
      <c r="AY812" s="245" t="s">
        <v>129</v>
      </c>
    </row>
    <row r="813" s="14" customFormat="1">
      <c r="A813" s="14"/>
      <c r="B813" s="235"/>
      <c r="C813" s="236"/>
      <c r="D813" s="226" t="s">
        <v>140</v>
      </c>
      <c r="E813" s="237" t="s">
        <v>19</v>
      </c>
      <c r="F813" s="238" t="s">
        <v>1387</v>
      </c>
      <c r="G813" s="236"/>
      <c r="H813" s="239">
        <v>28.5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140</v>
      </c>
      <c r="AU813" s="245" t="s">
        <v>83</v>
      </c>
      <c r="AV813" s="14" t="s">
        <v>83</v>
      </c>
      <c r="AW813" s="14" t="s">
        <v>33</v>
      </c>
      <c r="AX813" s="14" t="s">
        <v>72</v>
      </c>
      <c r="AY813" s="245" t="s">
        <v>129</v>
      </c>
    </row>
    <row r="814" s="14" customFormat="1">
      <c r="A814" s="14"/>
      <c r="B814" s="235"/>
      <c r="C814" s="236"/>
      <c r="D814" s="226" t="s">
        <v>140</v>
      </c>
      <c r="E814" s="237" t="s">
        <v>19</v>
      </c>
      <c r="F814" s="238" t="s">
        <v>1388</v>
      </c>
      <c r="G814" s="236"/>
      <c r="H814" s="239">
        <v>12.800000000000001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140</v>
      </c>
      <c r="AU814" s="245" t="s">
        <v>83</v>
      </c>
      <c r="AV814" s="14" t="s">
        <v>83</v>
      </c>
      <c r="AW814" s="14" t="s">
        <v>33</v>
      </c>
      <c r="AX814" s="14" t="s">
        <v>72</v>
      </c>
      <c r="AY814" s="245" t="s">
        <v>129</v>
      </c>
    </row>
    <row r="815" s="14" customFormat="1">
      <c r="A815" s="14"/>
      <c r="B815" s="235"/>
      <c r="C815" s="236"/>
      <c r="D815" s="226" t="s">
        <v>140</v>
      </c>
      <c r="E815" s="237" t="s">
        <v>19</v>
      </c>
      <c r="F815" s="238" t="s">
        <v>1389</v>
      </c>
      <c r="G815" s="236"/>
      <c r="H815" s="239">
        <v>20.899999999999999</v>
      </c>
      <c r="I815" s="240"/>
      <c r="J815" s="236"/>
      <c r="K815" s="236"/>
      <c r="L815" s="241"/>
      <c r="M815" s="242"/>
      <c r="N815" s="243"/>
      <c r="O815" s="243"/>
      <c r="P815" s="243"/>
      <c r="Q815" s="243"/>
      <c r="R815" s="243"/>
      <c r="S815" s="243"/>
      <c r="T815" s="24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5" t="s">
        <v>140</v>
      </c>
      <c r="AU815" s="245" t="s">
        <v>83</v>
      </c>
      <c r="AV815" s="14" t="s">
        <v>83</v>
      </c>
      <c r="AW815" s="14" t="s">
        <v>33</v>
      </c>
      <c r="AX815" s="14" t="s">
        <v>72</v>
      </c>
      <c r="AY815" s="245" t="s">
        <v>129</v>
      </c>
    </row>
    <row r="816" s="14" customFormat="1">
      <c r="A816" s="14"/>
      <c r="B816" s="235"/>
      <c r="C816" s="236"/>
      <c r="D816" s="226" t="s">
        <v>140</v>
      </c>
      <c r="E816" s="237" t="s">
        <v>19</v>
      </c>
      <c r="F816" s="238" t="s">
        <v>1390</v>
      </c>
      <c r="G816" s="236"/>
      <c r="H816" s="239">
        <v>16.199999999999999</v>
      </c>
      <c r="I816" s="240"/>
      <c r="J816" s="236"/>
      <c r="K816" s="236"/>
      <c r="L816" s="241"/>
      <c r="M816" s="242"/>
      <c r="N816" s="243"/>
      <c r="O816" s="243"/>
      <c r="P816" s="243"/>
      <c r="Q816" s="243"/>
      <c r="R816" s="243"/>
      <c r="S816" s="243"/>
      <c r="T816" s="24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5" t="s">
        <v>140</v>
      </c>
      <c r="AU816" s="245" t="s">
        <v>83</v>
      </c>
      <c r="AV816" s="14" t="s">
        <v>83</v>
      </c>
      <c r="AW816" s="14" t="s">
        <v>33</v>
      </c>
      <c r="AX816" s="14" t="s">
        <v>72</v>
      </c>
      <c r="AY816" s="245" t="s">
        <v>129</v>
      </c>
    </row>
    <row r="817" s="14" customFormat="1">
      <c r="A817" s="14"/>
      <c r="B817" s="235"/>
      <c r="C817" s="236"/>
      <c r="D817" s="226" t="s">
        <v>140</v>
      </c>
      <c r="E817" s="237" t="s">
        <v>19</v>
      </c>
      <c r="F817" s="238" t="s">
        <v>1391</v>
      </c>
      <c r="G817" s="236"/>
      <c r="H817" s="239">
        <v>0.90000000000000002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5" t="s">
        <v>140</v>
      </c>
      <c r="AU817" s="245" t="s">
        <v>83</v>
      </c>
      <c r="AV817" s="14" t="s">
        <v>83</v>
      </c>
      <c r="AW817" s="14" t="s">
        <v>33</v>
      </c>
      <c r="AX817" s="14" t="s">
        <v>72</v>
      </c>
      <c r="AY817" s="245" t="s">
        <v>129</v>
      </c>
    </row>
    <row r="818" s="15" customFormat="1">
      <c r="A818" s="15"/>
      <c r="B818" s="246"/>
      <c r="C818" s="247"/>
      <c r="D818" s="226" t="s">
        <v>140</v>
      </c>
      <c r="E818" s="248" t="s">
        <v>19</v>
      </c>
      <c r="F818" s="249" t="s">
        <v>156</v>
      </c>
      <c r="G818" s="247"/>
      <c r="H818" s="250">
        <v>560.80000000000007</v>
      </c>
      <c r="I818" s="251"/>
      <c r="J818" s="247"/>
      <c r="K818" s="247"/>
      <c r="L818" s="252"/>
      <c r="M818" s="253"/>
      <c r="N818" s="254"/>
      <c r="O818" s="254"/>
      <c r="P818" s="254"/>
      <c r="Q818" s="254"/>
      <c r="R818" s="254"/>
      <c r="S818" s="254"/>
      <c r="T818" s="25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56" t="s">
        <v>140</v>
      </c>
      <c r="AU818" s="256" t="s">
        <v>83</v>
      </c>
      <c r="AV818" s="15" t="s">
        <v>136</v>
      </c>
      <c r="AW818" s="15" t="s">
        <v>33</v>
      </c>
      <c r="AX818" s="15" t="s">
        <v>80</v>
      </c>
      <c r="AY818" s="256" t="s">
        <v>129</v>
      </c>
    </row>
    <row r="819" s="2" customFormat="1" ht="24.15" customHeight="1">
      <c r="A819" s="40"/>
      <c r="B819" s="41"/>
      <c r="C819" s="206" t="s">
        <v>1392</v>
      </c>
      <c r="D819" s="206" t="s">
        <v>131</v>
      </c>
      <c r="E819" s="207" t="s">
        <v>726</v>
      </c>
      <c r="F819" s="208" t="s">
        <v>727</v>
      </c>
      <c r="G819" s="209" t="s">
        <v>247</v>
      </c>
      <c r="H819" s="210">
        <v>3293.1999999999998</v>
      </c>
      <c r="I819" s="211"/>
      <c r="J819" s="212">
        <f>ROUND(I819*H819,2)</f>
        <v>0</v>
      </c>
      <c r="K819" s="208" t="s">
        <v>135</v>
      </c>
      <c r="L819" s="46"/>
      <c r="M819" s="213" t="s">
        <v>19</v>
      </c>
      <c r="N819" s="214" t="s">
        <v>43</v>
      </c>
      <c r="O819" s="86"/>
      <c r="P819" s="215">
        <f>O819*H819</f>
        <v>0</v>
      </c>
      <c r="Q819" s="215">
        <v>0</v>
      </c>
      <c r="R819" s="215">
        <f>Q819*H819</f>
        <v>0</v>
      </c>
      <c r="S819" s="215">
        <v>0</v>
      </c>
      <c r="T819" s="216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7" t="s">
        <v>136</v>
      </c>
      <c r="AT819" s="217" t="s">
        <v>131</v>
      </c>
      <c r="AU819" s="217" t="s">
        <v>83</v>
      </c>
      <c r="AY819" s="19" t="s">
        <v>129</v>
      </c>
      <c r="BE819" s="218">
        <f>IF(N819="základní",J819,0)</f>
        <v>0</v>
      </c>
      <c r="BF819" s="218">
        <f>IF(N819="snížená",J819,0)</f>
        <v>0</v>
      </c>
      <c r="BG819" s="218">
        <f>IF(N819="zákl. přenesená",J819,0)</f>
        <v>0</v>
      </c>
      <c r="BH819" s="218">
        <f>IF(N819="sníž. přenesená",J819,0)</f>
        <v>0</v>
      </c>
      <c r="BI819" s="218">
        <f>IF(N819="nulová",J819,0)</f>
        <v>0</v>
      </c>
      <c r="BJ819" s="19" t="s">
        <v>80</v>
      </c>
      <c r="BK819" s="218">
        <f>ROUND(I819*H819,2)</f>
        <v>0</v>
      </c>
      <c r="BL819" s="19" t="s">
        <v>136</v>
      </c>
      <c r="BM819" s="217" t="s">
        <v>1393</v>
      </c>
    </row>
    <row r="820" s="2" customFormat="1">
      <c r="A820" s="40"/>
      <c r="B820" s="41"/>
      <c r="C820" s="42"/>
      <c r="D820" s="219" t="s">
        <v>138</v>
      </c>
      <c r="E820" s="42"/>
      <c r="F820" s="220" t="s">
        <v>729</v>
      </c>
      <c r="G820" s="42"/>
      <c r="H820" s="42"/>
      <c r="I820" s="221"/>
      <c r="J820" s="42"/>
      <c r="K820" s="42"/>
      <c r="L820" s="46"/>
      <c r="M820" s="222"/>
      <c r="N820" s="223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138</v>
      </c>
      <c r="AU820" s="19" t="s">
        <v>83</v>
      </c>
    </row>
    <row r="821" s="13" customFormat="1">
      <c r="A821" s="13"/>
      <c r="B821" s="224"/>
      <c r="C821" s="225"/>
      <c r="D821" s="226" t="s">
        <v>140</v>
      </c>
      <c r="E821" s="227" t="s">
        <v>19</v>
      </c>
      <c r="F821" s="228" t="s">
        <v>1394</v>
      </c>
      <c r="G821" s="225"/>
      <c r="H821" s="227" t="s">
        <v>19</v>
      </c>
      <c r="I821" s="229"/>
      <c r="J821" s="225"/>
      <c r="K821" s="225"/>
      <c r="L821" s="230"/>
      <c r="M821" s="231"/>
      <c r="N821" s="232"/>
      <c r="O821" s="232"/>
      <c r="P821" s="232"/>
      <c r="Q821" s="232"/>
      <c r="R821" s="232"/>
      <c r="S821" s="232"/>
      <c r="T821" s="23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4" t="s">
        <v>140</v>
      </c>
      <c r="AU821" s="234" t="s">
        <v>83</v>
      </c>
      <c r="AV821" s="13" t="s">
        <v>80</v>
      </c>
      <c r="AW821" s="13" t="s">
        <v>33</v>
      </c>
      <c r="AX821" s="13" t="s">
        <v>72</v>
      </c>
      <c r="AY821" s="234" t="s">
        <v>129</v>
      </c>
    </row>
    <row r="822" s="14" customFormat="1">
      <c r="A822" s="14"/>
      <c r="B822" s="235"/>
      <c r="C822" s="236"/>
      <c r="D822" s="226" t="s">
        <v>140</v>
      </c>
      <c r="E822" s="237" t="s">
        <v>19</v>
      </c>
      <c r="F822" s="238" t="s">
        <v>1395</v>
      </c>
      <c r="G822" s="236"/>
      <c r="H822" s="239">
        <v>1149.2000000000001</v>
      </c>
      <c r="I822" s="240"/>
      <c r="J822" s="236"/>
      <c r="K822" s="236"/>
      <c r="L822" s="241"/>
      <c r="M822" s="242"/>
      <c r="N822" s="243"/>
      <c r="O822" s="243"/>
      <c r="P822" s="243"/>
      <c r="Q822" s="243"/>
      <c r="R822" s="243"/>
      <c r="S822" s="243"/>
      <c r="T822" s="24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5" t="s">
        <v>140</v>
      </c>
      <c r="AU822" s="245" t="s">
        <v>83</v>
      </c>
      <c r="AV822" s="14" t="s">
        <v>83</v>
      </c>
      <c r="AW822" s="14" t="s">
        <v>33</v>
      </c>
      <c r="AX822" s="14" t="s">
        <v>72</v>
      </c>
      <c r="AY822" s="245" t="s">
        <v>129</v>
      </c>
    </row>
    <row r="823" s="14" customFormat="1">
      <c r="A823" s="14"/>
      <c r="B823" s="235"/>
      <c r="C823" s="236"/>
      <c r="D823" s="226" t="s">
        <v>140</v>
      </c>
      <c r="E823" s="237" t="s">
        <v>19</v>
      </c>
      <c r="F823" s="238" t="s">
        <v>1396</v>
      </c>
      <c r="G823" s="236"/>
      <c r="H823" s="239">
        <v>164.40000000000001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5" t="s">
        <v>140</v>
      </c>
      <c r="AU823" s="245" t="s">
        <v>83</v>
      </c>
      <c r="AV823" s="14" t="s">
        <v>83</v>
      </c>
      <c r="AW823" s="14" t="s">
        <v>33</v>
      </c>
      <c r="AX823" s="14" t="s">
        <v>72</v>
      </c>
      <c r="AY823" s="245" t="s">
        <v>129</v>
      </c>
    </row>
    <row r="824" s="14" customFormat="1">
      <c r="A824" s="14"/>
      <c r="B824" s="235"/>
      <c r="C824" s="236"/>
      <c r="D824" s="226" t="s">
        <v>140</v>
      </c>
      <c r="E824" s="237" t="s">
        <v>19</v>
      </c>
      <c r="F824" s="238" t="s">
        <v>1397</v>
      </c>
      <c r="G824" s="236"/>
      <c r="H824" s="239">
        <v>527.20000000000005</v>
      </c>
      <c r="I824" s="240"/>
      <c r="J824" s="236"/>
      <c r="K824" s="236"/>
      <c r="L824" s="241"/>
      <c r="M824" s="242"/>
      <c r="N824" s="243"/>
      <c r="O824" s="243"/>
      <c r="P824" s="243"/>
      <c r="Q824" s="243"/>
      <c r="R824" s="243"/>
      <c r="S824" s="243"/>
      <c r="T824" s="24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5" t="s">
        <v>140</v>
      </c>
      <c r="AU824" s="245" t="s">
        <v>83</v>
      </c>
      <c r="AV824" s="14" t="s">
        <v>83</v>
      </c>
      <c r="AW824" s="14" t="s">
        <v>33</v>
      </c>
      <c r="AX824" s="14" t="s">
        <v>72</v>
      </c>
      <c r="AY824" s="245" t="s">
        <v>129</v>
      </c>
    </row>
    <row r="825" s="14" customFormat="1">
      <c r="A825" s="14"/>
      <c r="B825" s="235"/>
      <c r="C825" s="236"/>
      <c r="D825" s="226" t="s">
        <v>140</v>
      </c>
      <c r="E825" s="237" t="s">
        <v>19</v>
      </c>
      <c r="F825" s="238" t="s">
        <v>1398</v>
      </c>
      <c r="G825" s="236"/>
      <c r="H825" s="239">
        <v>35.200000000000003</v>
      </c>
      <c r="I825" s="240"/>
      <c r="J825" s="236"/>
      <c r="K825" s="236"/>
      <c r="L825" s="241"/>
      <c r="M825" s="242"/>
      <c r="N825" s="243"/>
      <c r="O825" s="243"/>
      <c r="P825" s="243"/>
      <c r="Q825" s="243"/>
      <c r="R825" s="243"/>
      <c r="S825" s="243"/>
      <c r="T825" s="24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5" t="s">
        <v>140</v>
      </c>
      <c r="AU825" s="245" t="s">
        <v>83</v>
      </c>
      <c r="AV825" s="14" t="s">
        <v>83</v>
      </c>
      <c r="AW825" s="14" t="s">
        <v>33</v>
      </c>
      <c r="AX825" s="14" t="s">
        <v>72</v>
      </c>
      <c r="AY825" s="245" t="s">
        <v>129</v>
      </c>
    </row>
    <row r="826" s="14" customFormat="1">
      <c r="A826" s="14"/>
      <c r="B826" s="235"/>
      <c r="C826" s="236"/>
      <c r="D826" s="226" t="s">
        <v>140</v>
      </c>
      <c r="E826" s="237" t="s">
        <v>19</v>
      </c>
      <c r="F826" s="238" t="s">
        <v>1399</v>
      </c>
      <c r="G826" s="236"/>
      <c r="H826" s="239">
        <v>83.599999999999994</v>
      </c>
      <c r="I826" s="240"/>
      <c r="J826" s="236"/>
      <c r="K826" s="236"/>
      <c r="L826" s="241"/>
      <c r="M826" s="242"/>
      <c r="N826" s="243"/>
      <c r="O826" s="243"/>
      <c r="P826" s="243"/>
      <c r="Q826" s="243"/>
      <c r="R826" s="243"/>
      <c r="S826" s="243"/>
      <c r="T826" s="24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5" t="s">
        <v>140</v>
      </c>
      <c r="AU826" s="245" t="s">
        <v>83</v>
      </c>
      <c r="AV826" s="14" t="s">
        <v>83</v>
      </c>
      <c r="AW826" s="14" t="s">
        <v>33</v>
      </c>
      <c r="AX826" s="14" t="s">
        <v>72</v>
      </c>
      <c r="AY826" s="245" t="s">
        <v>129</v>
      </c>
    </row>
    <row r="827" s="14" customFormat="1">
      <c r="A827" s="14"/>
      <c r="B827" s="235"/>
      <c r="C827" s="236"/>
      <c r="D827" s="226" t="s">
        <v>140</v>
      </c>
      <c r="E827" s="237" t="s">
        <v>19</v>
      </c>
      <c r="F827" s="238" t="s">
        <v>1400</v>
      </c>
      <c r="G827" s="236"/>
      <c r="H827" s="239">
        <v>3.6000000000000001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140</v>
      </c>
      <c r="AU827" s="245" t="s">
        <v>83</v>
      </c>
      <c r="AV827" s="14" t="s">
        <v>83</v>
      </c>
      <c r="AW827" s="14" t="s">
        <v>33</v>
      </c>
      <c r="AX827" s="14" t="s">
        <v>72</v>
      </c>
      <c r="AY827" s="245" t="s">
        <v>129</v>
      </c>
    </row>
    <row r="828" s="13" customFormat="1">
      <c r="A828" s="13"/>
      <c r="B828" s="224"/>
      <c r="C828" s="225"/>
      <c r="D828" s="226" t="s">
        <v>140</v>
      </c>
      <c r="E828" s="227" t="s">
        <v>19</v>
      </c>
      <c r="F828" s="228" t="s">
        <v>227</v>
      </c>
      <c r="G828" s="225"/>
      <c r="H828" s="227" t="s">
        <v>19</v>
      </c>
      <c r="I828" s="229"/>
      <c r="J828" s="225"/>
      <c r="K828" s="225"/>
      <c r="L828" s="230"/>
      <c r="M828" s="231"/>
      <c r="N828" s="232"/>
      <c r="O828" s="232"/>
      <c r="P828" s="232"/>
      <c r="Q828" s="232"/>
      <c r="R828" s="232"/>
      <c r="S828" s="232"/>
      <c r="T828" s="23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4" t="s">
        <v>140</v>
      </c>
      <c r="AU828" s="234" t="s">
        <v>83</v>
      </c>
      <c r="AV828" s="13" t="s">
        <v>80</v>
      </c>
      <c r="AW828" s="13" t="s">
        <v>33</v>
      </c>
      <c r="AX828" s="13" t="s">
        <v>72</v>
      </c>
      <c r="AY828" s="234" t="s">
        <v>129</v>
      </c>
    </row>
    <row r="829" s="14" customFormat="1">
      <c r="A829" s="14"/>
      <c r="B829" s="235"/>
      <c r="C829" s="236"/>
      <c r="D829" s="226" t="s">
        <v>140</v>
      </c>
      <c r="E829" s="237" t="s">
        <v>19</v>
      </c>
      <c r="F829" s="238" t="s">
        <v>1401</v>
      </c>
      <c r="G829" s="236"/>
      <c r="H829" s="239">
        <v>237.5</v>
      </c>
      <c r="I829" s="240"/>
      <c r="J829" s="236"/>
      <c r="K829" s="236"/>
      <c r="L829" s="241"/>
      <c r="M829" s="242"/>
      <c r="N829" s="243"/>
      <c r="O829" s="243"/>
      <c r="P829" s="243"/>
      <c r="Q829" s="243"/>
      <c r="R829" s="243"/>
      <c r="S829" s="243"/>
      <c r="T829" s="24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5" t="s">
        <v>140</v>
      </c>
      <c r="AU829" s="245" t="s">
        <v>83</v>
      </c>
      <c r="AV829" s="14" t="s">
        <v>83</v>
      </c>
      <c r="AW829" s="14" t="s">
        <v>33</v>
      </c>
      <c r="AX829" s="14" t="s">
        <v>72</v>
      </c>
      <c r="AY829" s="245" t="s">
        <v>129</v>
      </c>
    </row>
    <row r="830" s="14" customFormat="1">
      <c r="A830" s="14"/>
      <c r="B830" s="235"/>
      <c r="C830" s="236"/>
      <c r="D830" s="226" t="s">
        <v>140</v>
      </c>
      <c r="E830" s="237" t="s">
        <v>19</v>
      </c>
      <c r="F830" s="238" t="s">
        <v>1402</v>
      </c>
      <c r="G830" s="236"/>
      <c r="H830" s="239">
        <v>541.5</v>
      </c>
      <c r="I830" s="240"/>
      <c r="J830" s="236"/>
      <c r="K830" s="236"/>
      <c r="L830" s="241"/>
      <c r="M830" s="242"/>
      <c r="N830" s="243"/>
      <c r="O830" s="243"/>
      <c r="P830" s="243"/>
      <c r="Q830" s="243"/>
      <c r="R830" s="243"/>
      <c r="S830" s="243"/>
      <c r="T830" s="24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5" t="s">
        <v>140</v>
      </c>
      <c r="AU830" s="245" t="s">
        <v>83</v>
      </c>
      <c r="AV830" s="14" t="s">
        <v>83</v>
      </c>
      <c r="AW830" s="14" t="s">
        <v>33</v>
      </c>
      <c r="AX830" s="14" t="s">
        <v>72</v>
      </c>
      <c r="AY830" s="245" t="s">
        <v>129</v>
      </c>
    </row>
    <row r="831" s="14" customFormat="1">
      <c r="A831" s="14"/>
      <c r="B831" s="235"/>
      <c r="C831" s="236"/>
      <c r="D831" s="226" t="s">
        <v>140</v>
      </c>
      <c r="E831" s="237" t="s">
        <v>19</v>
      </c>
      <c r="F831" s="238" t="s">
        <v>1403</v>
      </c>
      <c r="G831" s="236"/>
      <c r="H831" s="239">
        <v>243.19999999999999</v>
      </c>
      <c r="I831" s="240"/>
      <c r="J831" s="236"/>
      <c r="K831" s="236"/>
      <c r="L831" s="241"/>
      <c r="M831" s="242"/>
      <c r="N831" s="243"/>
      <c r="O831" s="243"/>
      <c r="P831" s="243"/>
      <c r="Q831" s="243"/>
      <c r="R831" s="243"/>
      <c r="S831" s="243"/>
      <c r="T831" s="24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5" t="s">
        <v>140</v>
      </c>
      <c r="AU831" s="245" t="s">
        <v>83</v>
      </c>
      <c r="AV831" s="14" t="s">
        <v>83</v>
      </c>
      <c r="AW831" s="14" t="s">
        <v>33</v>
      </c>
      <c r="AX831" s="14" t="s">
        <v>72</v>
      </c>
      <c r="AY831" s="245" t="s">
        <v>129</v>
      </c>
    </row>
    <row r="832" s="14" customFormat="1">
      <c r="A832" s="14"/>
      <c r="B832" s="235"/>
      <c r="C832" s="236"/>
      <c r="D832" s="226" t="s">
        <v>140</v>
      </c>
      <c r="E832" s="237" t="s">
        <v>19</v>
      </c>
      <c r="F832" s="238" t="s">
        <v>1404</v>
      </c>
      <c r="G832" s="236"/>
      <c r="H832" s="239">
        <v>307.80000000000001</v>
      </c>
      <c r="I832" s="240"/>
      <c r="J832" s="236"/>
      <c r="K832" s="236"/>
      <c r="L832" s="241"/>
      <c r="M832" s="242"/>
      <c r="N832" s="243"/>
      <c r="O832" s="243"/>
      <c r="P832" s="243"/>
      <c r="Q832" s="243"/>
      <c r="R832" s="243"/>
      <c r="S832" s="243"/>
      <c r="T832" s="24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5" t="s">
        <v>140</v>
      </c>
      <c r="AU832" s="245" t="s">
        <v>83</v>
      </c>
      <c r="AV832" s="14" t="s">
        <v>83</v>
      </c>
      <c r="AW832" s="14" t="s">
        <v>33</v>
      </c>
      <c r="AX832" s="14" t="s">
        <v>72</v>
      </c>
      <c r="AY832" s="245" t="s">
        <v>129</v>
      </c>
    </row>
    <row r="833" s="15" customFormat="1">
      <c r="A833" s="15"/>
      <c r="B833" s="246"/>
      <c r="C833" s="247"/>
      <c r="D833" s="226" t="s">
        <v>140</v>
      </c>
      <c r="E833" s="248" t="s">
        <v>19</v>
      </c>
      <c r="F833" s="249" t="s">
        <v>156</v>
      </c>
      <c r="G833" s="247"/>
      <c r="H833" s="250">
        <v>3293.1999999999998</v>
      </c>
      <c r="I833" s="251"/>
      <c r="J833" s="247"/>
      <c r="K833" s="247"/>
      <c r="L833" s="252"/>
      <c r="M833" s="253"/>
      <c r="N833" s="254"/>
      <c r="O833" s="254"/>
      <c r="P833" s="254"/>
      <c r="Q833" s="254"/>
      <c r="R833" s="254"/>
      <c r="S833" s="254"/>
      <c r="T833" s="25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56" t="s">
        <v>140</v>
      </c>
      <c r="AU833" s="256" t="s">
        <v>83</v>
      </c>
      <c r="AV833" s="15" t="s">
        <v>136</v>
      </c>
      <c r="AW833" s="15" t="s">
        <v>33</v>
      </c>
      <c r="AX833" s="15" t="s">
        <v>80</v>
      </c>
      <c r="AY833" s="256" t="s">
        <v>129</v>
      </c>
    </row>
    <row r="834" s="2" customFormat="1" ht="24.15" customHeight="1">
      <c r="A834" s="40"/>
      <c r="B834" s="41"/>
      <c r="C834" s="206" t="s">
        <v>1405</v>
      </c>
      <c r="D834" s="206" t="s">
        <v>131</v>
      </c>
      <c r="E834" s="207" t="s">
        <v>737</v>
      </c>
      <c r="F834" s="208" t="s">
        <v>738</v>
      </c>
      <c r="G834" s="209" t="s">
        <v>247</v>
      </c>
      <c r="H834" s="210">
        <v>72.900000000000006</v>
      </c>
      <c r="I834" s="211"/>
      <c r="J834" s="212">
        <f>ROUND(I834*H834,2)</f>
        <v>0</v>
      </c>
      <c r="K834" s="208" t="s">
        <v>135</v>
      </c>
      <c r="L834" s="46"/>
      <c r="M834" s="213" t="s">
        <v>19</v>
      </c>
      <c r="N834" s="214" t="s">
        <v>43</v>
      </c>
      <c r="O834" s="86"/>
      <c r="P834" s="215">
        <f>O834*H834</f>
        <v>0</v>
      </c>
      <c r="Q834" s="215">
        <v>0</v>
      </c>
      <c r="R834" s="215">
        <f>Q834*H834</f>
        <v>0</v>
      </c>
      <c r="S834" s="215">
        <v>0</v>
      </c>
      <c r="T834" s="216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7" t="s">
        <v>136</v>
      </c>
      <c r="AT834" s="217" t="s">
        <v>131</v>
      </c>
      <c r="AU834" s="217" t="s">
        <v>83</v>
      </c>
      <c r="AY834" s="19" t="s">
        <v>129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19" t="s">
        <v>80</v>
      </c>
      <c r="BK834" s="218">
        <f>ROUND(I834*H834,2)</f>
        <v>0</v>
      </c>
      <c r="BL834" s="19" t="s">
        <v>136</v>
      </c>
      <c r="BM834" s="217" t="s">
        <v>1406</v>
      </c>
    </row>
    <row r="835" s="2" customFormat="1">
      <c r="A835" s="40"/>
      <c r="B835" s="41"/>
      <c r="C835" s="42"/>
      <c r="D835" s="219" t="s">
        <v>138</v>
      </c>
      <c r="E835" s="42"/>
      <c r="F835" s="220" t="s">
        <v>740</v>
      </c>
      <c r="G835" s="42"/>
      <c r="H835" s="42"/>
      <c r="I835" s="221"/>
      <c r="J835" s="42"/>
      <c r="K835" s="42"/>
      <c r="L835" s="46"/>
      <c r="M835" s="222"/>
      <c r="N835" s="223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138</v>
      </c>
      <c r="AU835" s="19" t="s">
        <v>83</v>
      </c>
    </row>
    <row r="836" s="14" customFormat="1">
      <c r="A836" s="14"/>
      <c r="B836" s="235"/>
      <c r="C836" s="236"/>
      <c r="D836" s="226" t="s">
        <v>140</v>
      </c>
      <c r="E836" s="237" t="s">
        <v>19</v>
      </c>
      <c r="F836" s="238" t="s">
        <v>1375</v>
      </c>
      <c r="G836" s="236"/>
      <c r="H836" s="239">
        <v>2.8999999999999999</v>
      </c>
      <c r="I836" s="240"/>
      <c r="J836" s="236"/>
      <c r="K836" s="236"/>
      <c r="L836" s="241"/>
      <c r="M836" s="242"/>
      <c r="N836" s="243"/>
      <c r="O836" s="243"/>
      <c r="P836" s="243"/>
      <c r="Q836" s="243"/>
      <c r="R836" s="243"/>
      <c r="S836" s="243"/>
      <c r="T836" s="24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5" t="s">
        <v>140</v>
      </c>
      <c r="AU836" s="245" t="s">
        <v>83</v>
      </c>
      <c r="AV836" s="14" t="s">
        <v>83</v>
      </c>
      <c r="AW836" s="14" t="s">
        <v>33</v>
      </c>
      <c r="AX836" s="14" t="s">
        <v>72</v>
      </c>
      <c r="AY836" s="245" t="s">
        <v>129</v>
      </c>
    </row>
    <row r="837" s="14" customFormat="1">
      <c r="A837" s="14"/>
      <c r="B837" s="235"/>
      <c r="C837" s="236"/>
      <c r="D837" s="226" t="s">
        <v>140</v>
      </c>
      <c r="E837" s="237" t="s">
        <v>19</v>
      </c>
      <c r="F837" s="238" t="s">
        <v>1385</v>
      </c>
      <c r="G837" s="236"/>
      <c r="H837" s="239">
        <v>12.5</v>
      </c>
      <c r="I837" s="240"/>
      <c r="J837" s="236"/>
      <c r="K837" s="236"/>
      <c r="L837" s="241"/>
      <c r="M837" s="242"/>
      <c r="N837" s="243"/>
      <c r="O837" s="243"/>
      <c r="P837" s="243"/>
      <c r="Q837" s="243"/>
      <c r="R837" s="243"/>
      <c r="S837" s="243"/>
      <c r="T837" s="24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5" t="s">
        <v>140</v>
      </c>
      <c r="AU837" s="245" t="s">
        <v>83</v>
      </c>
      <c r="AV837" s="14" t="s">
        <v>83</v>
      </c>
      <c r="AW837" s="14" t="s">
        <v>33</v>
      </c>
      <c r="AX837" s="14" t="s">
        <v>72</v>
      </c>
      <c r="AY837" s="245" t="s">
        <v>129</v>
      </c>
    </row>
    <row r="838" s="14" customFormat="1">
      <c r="A838" s="14"/>
      <c r="B838" s="235"/>
      <c r="C838" s="236"/>
      <c r="D838" s="226" t="s">
        <v>140</v>
      </c>
      <c r="E838" s="237" t="s">
        <v>19</v>
      </c>
      <c r="F838" s="238" t="s">
        <v>1387</v>
      </c>
      <c r="G838" s="236"/>
      <c r="H838" s="239">
        <v>28.5</v>
      </c>
      <c r="I838" s="240"/>
      <c r="J838" s="236"/>
      <c r="K838" s="236"/>
      <c r="L838" s="241"/>
      <c r="M838" s="242"/>
      <c r="N838" s="243"/>
      <c r="O838" s="243"/>
      <c r="P838" s="243"/>
      <c r="Q838" s="243"/>
      <c r="R838" s="243"/>
      <c r="S838" s="243"/>
      <c r="T838" s="24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5" t="s">
        <v>140</v>
      </c>
      <c r="AU838" s="245" t="s">
        <v>83</v>
      </c>
      <c r="AV838" s="14" t="s">
        <v>83</v>
      </c>
      <c r="AW838" s="14" t="s">
        <v>33</v>
      </c>
      <c r="AX838" s="14" t="s">
        <v>72</v>
      </c>
      <c r="AY838" s="245" t="s">
        <v>129</v>
      </c>
    </row>
    <row r="839" s="14" customFormat="1">
      <c r="A839" s="14"/>
      <c r="B839" s="235"/>
      <c r="C839" s="236"/>
      <c r="D839" s="226" t="s">
        <v>140</v>
      </c>
      <c r="E839" s="237" t="s">
        <v>19</v>
      </c>
      <c r="F839" s="238" t="s">
        <v>1407</v>
      </c>
      <c r="G839" s="236"/>
      <c r="H839" s="239">
        <v>12.800000000000001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5" t="s">
        <v>140</v>
      </c>
      <c r="AU839" s="245" t="s">
        <v>83</v>
      </c>
      <c r="AV839" s="14" t="s">
        <v>83</v>
      </c>
      <c r="AW839" s="14" t="s">
        <v>33</v>
      </c>
      <c r="AX839" s="14" t="s">
        <v>72</v>
      </c>
      <c r="AY839" s="245" t="s">
        <v>129</v>
      </c>
    </row>
    <row r="840" s="14" customFormat="1">
      <c r="A840" s="14"/>
      <c r="B840" s="235"/>
      <c r="C840" s="236"/>
      <c r="D840" s="226" t="s">
        <v>140</v>
      </c>
      <c r="E840" s="237" t="s">
        <v>19</v>
      </c>
      <c r="F840" s="238" t="s">
        <v>1390</v>
      </c>
      <c r="G840" s="236"/>
      <c r="H840" s="239">
        <v>16.199999999999999</v>
      </c>
      <c r="I840" s="240"/>
      <c r="J840" s="236"/>
      <c r="K840" s="236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140</v>
      </c>
      <c r="AU840" s="245" t="s">
        <v>83</v>
      </c>
      <c r="AV840" s="14" t="s">
        <v>83</v>
      </c>
      <c r="AW840" s="14" t="s">
        <v>33</v>
      </c>
      <c r="AX840" s="14" t="s">
        <v>72</v>
      </c>
      <c r="AY840" s="245" t="s">
        <v>129</v>
      </c>
    </row>
    <row r="841" s="15" customFormat="1">
      <c r="A841" s="15"/>
      <c r="B841" s="246"/>
      <c r="C841" s="247"/>
      <c r="D841" s="226" t="s">
        <v>140</v>
      </c>
      <c r="E841" s="248" t="s">
        <v>19</v>
      </c>
      <c r="F841" s="249" t="s">
        <v>156</v>
      </c>
      <c r="G841" s="247"/>
      <c r="H841" s="250">
        <v>72.900000000000006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140</v>
      </c>
      <c r="AU841" s="256" t="s">
        <v>83</v>
      </c>
      <c r="AV841" s="15" t="s">
        <v>136</v>
      </c>
      <c r="AW841" s="15" t="s">
        <v>33</v>
      </c>
      <c r="AX841" s="15" t="s">
        <v>80</v>
      </c>
      <c r="AY841" s="256" t="s">
        <v>129</v>
      </c>
    </row>
    <row r="842" s="2" customFormat="1" ht="24.15" customHeight="1">
      <c r="A842" s="40"/>
      <c r="B842" s="41"/>
      <c r="C842" s="206" t="s">
        <v>1408</v>
      </c>
      <c r="D842" s="206" t="s">
        <v>131</v>
      </c>
      <c r="E842" s="207" t="s">
        <v>742</v>
      </c>
      <c r="F842" s="208" t="s">
        <v>252</v>
      </c>
      <c r="G842" s="209" t="s">
        <v>247</v>
      </c>
      <c r="H842" s="210">
        <v>1018.2000000000001</v>
      </c>
      <c r="I842" s="211"/>
      <c r="J842" s="212">
        <f>ROUND(I842*H842,2)</f>
        <v>0</v>
      </c>
      <c r="K842" s="208" t="s">
        <v>135</v>
      </c>
      <c r="L842" s="46"/>
      <c r="M842" s="213" t="s">
        <v>19</v>
      </c>
      <c r="N842" s="214" t="s">
        <v>43</v>
      </c>
      <c r="O842" s="86"/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136</v>
      </c>
      <c r="AT842" s="217" t="s">
        <v>131</v>
      </c>
      <c r="AU842" s="217" t="s">
        <v>83</v>
      </c>
      <c r="AY842" s="19" t="s">
        <v>129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80</v>
      </c>
      <c r="BK842" s="218">
        <f>ROUND(I842*H842,2)</f>
        <v>0</v>
      </c>
      <c r="BL842" s="19" t="s">
        <v>136</v>
      </c>
      <c r="BM842" s="217" t="s">
        <v>1409</v>
      </c>
    </row>
    <row r="843" s="2" customFormat="1">
      <c r="A843" s="40"/>
      <c r="B843" s="41"/>
      <c r="C843" s="42"/>
      <c r="D843" s="219" t="s">
        <v>138</v>
      </c>
      <c r="E843" s="42"/>
      <c r="F843" s="220" t="s">
        <v>744</v>
      </c>
      <c r="G843" s="42"/>
      <c r="H843" s="42"/>
      <c r="I843" s="221"/>
      <c r="J843" s="42"/>
      <c r="K843" s="42"/>
      <c r="L843" s="46"/>
      <c r="M843" s="222"/>
      <c r="N843" s="223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138</v>
      </c>
      <c r="AU843" s="19" t="s">
        <v>83</v>
      </c>
    </row>
    <row r="844" s="14" customFormat="1">
      <c r="A844" s="14"/>
      <c r="B844" s="235"/>
      <c r="C844" s="236"/>
      <c r="D844" s="226" t="s">
        <v>140</v>
      </c>
      <c r="E844" s="237" t="s">
        <v>19</v>
      </c>
      <c r="F844" s="238" t="s">
        <v>1366</v>
      </c>
      <c r="G844" s="236"/>
      <c r="H844" s="239">
        <v>977.70000000000005</v>
      </c>
      <c r="I844" s="240"/>
      <c r="J844" s="236"/>
      <c r="K844" s="236"/>
      <c r="L844" s="241"/>
      <c r="M844" s="242"/>
      <c r="N844" s="243"/>
      <c r="O844" s="243"/>
      <c r="P844" s="243"/>
      <c r="Q844" s="243"/>
      <c r="R844" s="243"/>
      <c r="S844" s="243"/>
      <c r="T844" s="24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5" t="s">
        <v>140</v>
      </c>
      <c r="AU844" s="245" t="s">
        <v>83</v>
      </c>
      <c r="AV844" s="14" t="s">
        <v>83</v>
      </c>
      <c r="AW844" s="14" t="s">
        <v>33</v>
      </c>
      <c r="AX844" s="14" t="s">
        <v>72</v>
      </c>
      <c r="AY844" s="245" t="s">
        <v>129</v>
      </c>
    </row>
    <row r="845" s="14" customFormat="1">
      <c r="A845" s="14"/>
      <c r="B845" s="235"/>
      <c r="C845" s="236"/>
      <c r="D845" s="226" t="s">
        <v>140</v>
      </c>
      <c r="E845" s="237" t="s">
        <v>19</v>
      </c>
      <c r="F845" s="238" t="s">
        <v>1410</v>
      </c>
      <c r="G845" s="236"/>
      <c r="H845" s="239">
        <v>40.5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5" t="s">
        <v>140</v>
      </c>
      <c r="AU845" s="245" t="s">
        <v>83</v>
      </c>
      <c r="AV845" s="14" t="s">
        <v>83</v>
      </c>
      <c r="AW845" s="14" t="s">
        <v>33</v>
      </c>
      <c r="AX845" s="14" t="s">
        <v>72</v>
      </c>
      <c r="AY845" s="245" t="s">
        <v>129</v>
      </c>
    </row>
    <row r="846" s="15" customFormat="1">
      <c r="A846" s="15"/>
      <c r="B846" s="246"/>
      <c r="C846" s="247"/>
      <c r="D846" s="226" t="s">
        <v>140</v>
      </c>
      <c r="E846" s="248" t="s">
        <v>19</v>
      </c>
      <c r="F846" s="249" t="s">
        <v>156</v>
      </c>
      <c r="G846" s="247"/>
      <c r="H846" s="250">
        <v>1018.2000000000001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6" t="s">
        <v>140</v>
      </c>
      <c r="AU846" s="256" t="s">
        <v>83</v>
      </c>
      <c r="AV846" s="15" t="s">
        <v>136</v>
      </c>
      <c r="AW846" s="15" t="s">
        <v>33</v>
      </c>
      <c r="AX846" s="15" t="s">
        <v>80</v>
      </c>
      <c r="AY846" s="256" t="s">
        <v>129</v>
      </c>
    </row>
    <row r="847" s="2" customFormat="1" ht="24.15" customHeight="1">
      <c r="A847" s="40"/>
      <c r="B847" s="41"/>
      <c r="C847" s="206" t="s">
        <v>1411</v>
      </c>
      <c r="D847" s="206" t="s">
        <v>131</v>
      </c>
      <c r="E847" s="207" t="s">
        <v>746</v>
      </c>
      <c r="F847" s="208" t="s">
        <v>747</v>
      </c>
      <c r="G847" s="209" t="s">
        <v>247</v>
      </c>
      <c r="H847" s="210">
        <v>200.90000000000001</v>
      </c>
      <c r="I847" s="211"/>
      <c r="J847" s="212">
        <f>ROUND(I847*H847,2)</f>
        <v>0</v>
      </c>
      <c r="K847" s="208" t="s">
        <v>135</v>
      </c>
      <c r="L847" s="46"/>
      <c r="M847" s="213" t="s">
        <v>19</v>
      </c>
      <c r="N847" s="214" t="s">
        <v>43</v>
      </c>
      <c r="O847" s="86"/>
      <c r="P847" s="215">
        <f>O847*H847</f>
        <v>0</v>
      </c>
      <c r="Q847" s="215">
        <v>0</v>
      </c>
      <c r="R847" s="215">
        <f>Q847*H847</f>
        <v>0</v>
      </c>
      <c r="S847" s="215">
        <v>0</v>
      </c>
      <c r="T847" s="216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7" t="s">
        <v>136</v>
      </c>
      <c r="AT847" s="217" t="s">
        <v>131</v>
      </c>
      <c r="AU847" s="217" t="s">
        <v>83</v>
      </c>
      <c r="AY847" s="19" t="s">
        <v>129</v>
      </c>
      <c r="BE847" s="218">
        <f>IF(N847="základní",J847,0)</f>
        <v>0</v>
      </c>
      <c r="BF847" s="218">
        <f>IF(N847="snížená",J847,0)</f>
        <v>0</v>
      </c>
      <c r="BG847" s="218">
        <f>IF(N847="zákl. přenesená",J847,0)</f>
        <v>0</v>
      </c>
      <c r="BH847" s="218">
        <f>IF(N847="sníž. přenesená",J847,0)</f>
        <v>0</v>
      </c>
      <c r="BI847" s="218">
        <f>IF(N847="nulová",J847,0)</f>
        <v>0</v>
      </c>
      <c r="BJ847" s="19" t="s">
        <v>80</v>
      </c>
      <c r="BK847" s="218">
        <f>ROUND(I847*H847,2)</f>
        <v>0</v>
      </c>
      <c r="BL847" s="19" t="s">
        <v>136</v>
      </c>
      <c r="BM847" s="217" t="s">
        <v>1412</v>
      </c>
    </row>
    <row r="848" s="2" customFormat="1">
      <c r="A848" s="40"/>
      <c r="B848" s="41"/>
      <c r="C848" s="42"/>
      <c r="D848" s="219" t="s">
        <v>138</v>
      </c>
      <c r="E848" s="42"/>
      <c r="F848" s="220" t="s">
        <v>749</v>
      </c>
      <c r="G848" s="42"/>
      <c r="H848" s="42"/>
      <c r="I848" s="221"/>
      <c r="J848" s="42"/>
      <c r="K848" s="42"/>
      <c r="L848" s="46"/>
      <c r="M848" s="222"/>
      <c r="N848" s="223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138</v>
      </c>
      <c r="AU848" s="19" t="s">
        <v>83</v>
      </c>
    </row>
    <row r="849" s="14" customFormat="1">
      <c r="A849" s="14"/>
      <c r="B849" s="235"/>
      <c r="C849" s="236"/>
      <c r="D849" s="226" t="s">
        <v>140</v>
      </c>
      <c r="E849" s="237" t="s">
        <v>19</v>
      </c>
      <c r="F849" s="238" t="s">
        <v>1374</v>
      </c>
      <c r="G849" s="236"/>
      <c r="H849" s="239">
        <v>200.90000000000001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5" t="s">
        <v>140</v>
      </c>
      <c r="AU849" s="245" t="s">
        <v>83</v>
      </c>
      <c r="AV849" s="14" t="s">
        <v>83</v>
      </c>
      <c r="AW849" s="14" t="s">
        <v>33</v>
      </c>
      <c r="AX849" s="14" t="s">
        <v>80</v>
      </c>
      <c r="AY849" s="245" t="s">
        <v>129</v>
      </c>
    </row>
    <row r="850" s="12" customFormat="1" ht="22.8" customHeight="1">
      <c r="A850" s="12"/>
      <c r="B850" s="190"/>
      <c r="C850" s="191"/>
      <c r="D850" s="192" t="s">
        <v>71</v>
      </c>
      <c r="E850" s="204" t="s">
        <v>750</v>
      </c>
      <c r="F850" s="204" t="s">
        <v>751</v>
      </c>
      <c r="G850" s="191"/>
      <c r="H850" s="191"/>
      <c r="I850" s="194"/>
      <c r="J850" s="205">
        <f>BK850</f>
        <v>0</v>
      </c>
      <c r="K850" s="191"/>
      <c r="L850" s="196"/>
      <c r="M850" s="197"/>
      <c r="N850" s="198"/>
      <c r="O850" s="198"/>
      <c r="P850" s="199">
        <f>SUM(P851:P852)</f>
        <v>0</v>
      </c>
      <c r="Q850" s="198"/>
      <c r="R850" s="199">
        <f>SUM(R851:R852)</f>
        <v>0</v>
      </c>
      <c r="S850" s="198"/>
      <c r="T850" s="200">
        <f>SUM(T851:T852)</f>
        <v>0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201" t="s">
        <v>80</v>
      </c>
      <c r="AT850" s="202" t="s">
        <v>71</v>
      </c>
      <c r="AU850" s="202" t="s">
        <v>80</v>
      </c>
      <c r="AY850" s="201" t="s">
        <v>129</v>
      </c>
      <c r="BK850" s="203">
        <f>SUM(BK851:BK852)</f>
        <v>0</v>
      </c>
    </row>
    <row r="851" s="2" customFormat="1" ht="24.15" customHeight="1">
      <c r="A851" s="40"/>
      <c r="B851" s="41"/>
      <c r="C851" s="206" t="s">
        <v>1413</v>
      </c>
      <c r="D851" s="206" t="s">
        <v>131</v>
      </c>
      <c r="E851" s="207" t="s">
        <v>753</v>
      </c>
      <c r="F851" s="208" t="s">
        <v>754</v>
      </c>
      <c r="G851" s="209" t="s">
        <v>247</v>
      </c>
      <c r="H851" s="210">
        <v>1183.47</v>
      </c>
      <c r="I851" s="211"/>
      <c r="J851" s="212">
        <f>ROUND(I851*H851,2)</f>
        <v>0</v>
      </c>
      <c r="K851" s="208" t="s">
        <v>135</v>
      </c>
      <c r="L851" s="46"/>
      <c r="M851" s="213" t="s">
        <v>19</v>
      </c>
      <c r="N851" s="214" t="s">
        <v>43</v>
      </c>
      <c r="O851" s="86"/>
      <c r="P851" s="215">
        <f>O851*H851</f>
        <v>0</v>
      </c>
      <c r="Q851" s="215">
        <v>0</v>
      </c>
      <c r="R851" s="215">
        <f>Q851*H851</f>
        <v>0</v>
      </c>
      <c r="S851" s="215">
        <v>0</v>
      </c>
      <c r="T851" s="216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17" t="s">
        <v>136</v>
      </c>
      <c r="AT851" s="217" t="s">
        <v>131</v>
      </c>
      <c r="AU851" s="217" t="s">
        <v>83</v>
      </c>
      <c r="AY851" s="19" t="s">
        <v>129</v>
      </c>
      <c r="BE851" s="218">
        <f>IF(N851="základní",J851,0)</f>
        <v>0</v>
      </c>
      <c r="BF851" s="218">
        <f>IF(N851="snížená",J851,0)</f>
        <v>0</v>
      </c>
      <c r="BG851" s="218">
        <f>IF(N851="zákl. přenesená",J851,0)</f>
        <v>0</v>
      </c>
      <c r="BH851" s="218">
        <f>IF(N851="sníž. přenesená",J851,0)</f>
        <v>0</v>
      </c>
      <c r="BI851" s="218">
        <f>IF(N851="nulová",J851,0)</f>
        <v>0</v>
      </c>
      <c r="BJ851" s="19" t="s">
        <v>80</v>
      </c>
      <c r="BK851" s="218">
        <f>ROUND(I851*H851,2)</f>
        <v>0</v>
      </c>
      <c r="BL851" s="19" t="s">
        <v>136</v>
      </c>
      <c r="BM851" s="217" t="s">
        <v>1414</v>
      </c>
    </row>
    <row r="852" s="2" customFormat="1">
      <c r="A852" s="40"/>
      <c r="B852" s="41"/>
      <c r="C852" s="42"/>
      <c r="D852" s="219" t="s">
        <v>138</v>
      </c>
      <c r="E852" s="42"/>
      <c r="F852" s="220" t="s">
        <v>756</v>
      </c>
      <c r="G852" s="42"/>
      <c r="H852" s="42"/>
      <c r="I852" s="221"/>
      <c r="J852" s="42"/>
      <c r="K852" s="42"/>
      <c r="L852" s="46"/>
      <c r="M852" s="222"/>
      <c r="N852" s="223"/>
      <c r="O852" s="86"/>
      <c r="P852" s="86"/>
      <c r="Q852" s="86"/>
      <c r="R852" s="86"/>
      <c r="S852" s="86"/>
      <c r="T852" s="87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T852" s="19" t="s">
        <v>138</v>
      </c>
      <c r="AU852" s="19" t="s">
        <v>83</v>
      </c>
    </row>
    <row r="853" s="12" customFormat="1" ht="25.92" customHeight="1">
      <c r="A853" s="12"/>
      <c r="B853" s="190"/>
      <c r="C853" s="191"/>
      <c r="D853" s="192" t="s">
        <v>71</v>
      </c>
      <c r="E853" s="193" t="s">
        <v>757</v>
      </c>
      <c r="F853" s="193" t="s">
        <v>758</v>
      </c>
      <c r="G853" s="191"/>
      <c r="H853" s="191"/>
      <c r="I853" s="194"/>
      <c r="J853" s="195">
        <f>BK853</f>
        <v>0</v>
      </c>
      <c r="K853" s="191"/>
      <c r="L853" s="196"/>
      <c r="M853" s="197"/>
      <c r="N853" s="198"/>
      <c r="O853" s="198"/>
      <c r="P853" s="199">
        <f>P854+P869+P881+P885</f>
        <v>0</v>
      </c>
      <c r="Q853" s="198"/>
      <c r="R853" s="199">
        <f>R854+R869+R881+R885</f>
        <v>0</v>
      </c>
      <c r="S853" s="198"/>
      <c r="T853" s="200">
        <f>T854+T869+T881+T885</f>
        <v>0</v>
      </c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R853" s="201" t="s">
        <v>163</v>
      </c>
      <c r="AT853" s="202" t="s">
        <v>71</v>
      </c>
      <c r="AU853" s="202" t="s">
        <v>72</v>
      </c>
      <c r="AY853" s="201" t="s">
        <v>129</v>
      </c>
      <c r="BK853" s="203">
        <f>BK854+BK869+BK881+BK885</f>
        <v>0</v>
      </c>
    </row>
    <row r="854" s="12" customFormat="1" ht="22.8" customHeight="1">
      <c r="A854" s="12"/>
      <c r="B854" s="190"/>
      <c r="C854" s="191"/>
      <c r="D854" s="192" t="s">
        <v>71</v>
      </c>
      <c r="E854" s="204" t="s">
        <v>759</v>
      </c>
      <c r="F854" s="204" t="s">
        <v>760</v>
      </c>
      <c r="G854" s="191"/>
      <c r="H854" s="191"/>
      <c r="I854" s="194"/>
      <c r="J854" s="205">
        <f>BK854</f>
        <v>0</v>
      </c>
      <c r="K854" s="191"/>
      <c r="L854" s="196"/>
      <c r="M854" s="197"/>
      <c r="N854" s="198"/>
      <c r="O854" s="198"/>
      <c r="P854" s="199">
        <f>SUM(P855:P868)</f>
        <v>0</v>
      </c>
      <c r="Q854" s="198"/>
      <c r="R854" s="199">
        <f>SUM(R855:R868)</f>
        <v>0</v>
      </c>
      <c r="S854" s="198"/>
      <c r="T854" s="200">
        <f>SUM(T855:T868)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01" t="s">
        <v>163</v>
      </c>
      <c r="AT854" s="202" t="s">
        <v>71</v>
      </c>
      <c r="AU854" s="202" t="s">
        <v>80</v>
      </c>
      <c r="AY854" s="201" t="s">
        <v>129</v>
      </c>
      <c r="BK854" s="203">
        <f>SUM(BK855:BK868)</f>
        <v>0</v>
      </c>
    </row>
    <row r="855" s="2" customFormat="1" ht="24.15" customHeight="1">
      <c r="A855" s="40"/>
      <c r="B855" s="41"/>
      <c r="C855" s="206" t="s">
        <v>1415</v>
      </c>
      <c r="D855" s="206" t="s">
        <v>131</v>
      </c>
      <c r="E855" s="207" t="s">
        <v>762</v>
      </c>
      <c r="F855" s="208" t="s">
        <v>763</v>
      </c>
      <c r="G855" s="209" t="s">
        <v>764</v>
      </c>
      <c r="H855" s="210">
        <v>1</v>
      </c>
      <c r="I855" s="211"/>
      <c r="J855" s="212">
        <f>ROUND(I855*H855,2)</f>
        <v>0</v>
      </c>
      <c r="K855" s="208" t="s">
        <v>135</v>
      </c>
      <c r="L855" s="46"/>
      <c r="M855" s="213" t="s">
        <v>19</v>
      </c>
      <c r="N855" s="214" t="s">
        <v>43</v>
      </c>
      <c r="O855" s="86"/>
      <c r="P855" s="215">
        <f>O855*H855</f>
        <v>0</v>
      </c>
      <c r="Q855" s="215">
        <v>0</v>
      </c>
      <c r="R855" s="215">
        <f>Q855*H855</f>
        <v>0</v>
      </c>
      <c r="S855" s="215">
        <v>0</v>
      </c>
      <c r="T855" s="216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17" t="s">
        <v>765</v>
      </c>
      <c r="AT855" s="217" t="s">
        <v>131</v>
      </c>
      <c r="AU855" s="217" t="s">
        <v>83</v>
      </c>
      <c r="AY855" s="19" t="s">
        <v>129</v>
      </c>
      <c r="BE855" s="218">
        <f>IF(N855="základní",J855,0)</f>
        <v>0</v>
      </c>
      <c r="BF855" s="218">
        <f>IF(N855="snížená",J855,0)</f>
        <v>0</v>
      </c>
      <c r="BG855" s="218">
        <f>IF(N855="zákl. přenesená",J855,0)</f>
        <v>0</v>
      </c>
      <c r="BH855" s="218">
        <f>IF(N855="sníž. přenesená",J855,0)</f>
        <v>0</v>
      </c>
      <c r="BI855" s="218">
        <f>IF(N855="nulová",J855,0)</f>
        <v>0</v>
      </c>
      <c r="BJ855" s="19" t="s">
        <v>80</v>
      </c>
      <c r="BK855" s="218">
        <f>ROUND(I855*H855,2)</f>
        <v>0</v>
      </c>
      <c r="BL855" s="19" t="s">
        <v>765</v>
      </c>
      <c r="BM855" s="217" t="s">
        <v>1416</v>
      </c>
    </row>
    <row r="856" s="2" customFormat="1">
      <c r="A856" s="40"/>
      <c r="B856" s="41"/>
      <c r="C856" s="42"/>
      <c r="D856" s="219" t="s">
        <v>138</v>
      </c>
      <c r="E856" s="42"/>
      <c r="F856" s="220" t="s">
        <v>767</v>
      </c>
      <c r="G856" s="42"/>
      <c r="H856" s="42"/>
      <c r="I856" s="221"/>
      <c r="J856" s="42"/>
      <c r="K856" s="42"/>
      <c r="L856" s="46"/>
      <c r="M856" s="222"/>
      <c r="N856" s="223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9" t="s">
        <v>138</v>
      </c>
      <c r="AU856" s="19" t="s">
        <v>83</v>
      </c>
    </row>
    <row r="857" s="14" customFormat="1">
      <c r="A857" s="14"/>
      <c r="B857" s="235"/>
      <c r="C857" s="236"/>
      <c r="D857" s="226" t="s">
        <v>140</v>
      </c>
      <c r="E857" s="237" t="s">
        <v>19</v>
      </c>
      <c r="F857" s="238" t="s">
        <v>768</v>
      </c>
      <c r="G857" s="236"/>
      <c r="H857" s="239">
        <v>1</v>
      </c>
      <c r="I857" s="240"/>
      <c r="J857" s="236"/>
      <c r="K857" s="236"/>
      <c r="L857" s="241"/>
      <c r="M857" s="242"/>
      <c r="N857" s="243"/>
      <c r="O857" s="243"/>
      <c r="P857" s="243"/>
      <c r="Q857" s="243"/>
      <c r="R857" s="243"/>
      <c r="S857" s="243"/>
      <c r="T857" s="24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5" t="s">
        <v>140</v>
      </c>
      <c r="AU857" s="245" t="s">
        <v>83</v>
      </c>
      <c r="AV857" s="14" t="s">
        <v>83</v>
      </c>
      <c r="AW857" s="14" t="s">
        <v>33</v>
      </c>
      <c r="AX857" s="14" t="s">
        <v>80</v>
      </c>
      <c r="AY857" s="245" t="s">
        <v>129</v>
      </c>
    </row>
    <row r="858" s="2" customFormat="1" ht="24.15" customHeight="1">
      <c r="A858" s="40"/>
      <c r="B858" s="41"/>
      <c r="C858" s="206" t="s">
        <v>1417</v>
      </c>
      <c r="D858" s="206" t="s">
        <v>131</v>
      </c>
      <c r="E858" s="207" t="s">
        <v>776</v>
      </c>
      <c r="F858" s="208" t="s">
        <v>777</v>
      </c>
      <c r="G858" s="209" t="s">
        <v>764</v>
      </c>
      <c r="H858" s="210">
        <v>1</v>
      </c>
      <c r="I858" s="211"/>
      <c r="J858" s="212">
        <f>ROUND(I858*H858,2)</f>
        <v>0</v>
      </c>
      <c r="K858" s="208" t="s">
        <v>135</v>
      </c>
      <c r="L858" s="46"/>
      <c r="M858" s="213" t="s">
        <v>19</v>
      </c>
      <c r="N858" s="214" t="s">
        <v>43</v>
      </c>
      <c r="O858" s="86"/>
      <c r="P858" s="215">
        <f>O858*H858</f>
        <v>0</v>
      </c>
      <c r="Q858" s="215">
        <v>0</v>
      </c>
      <c r="R858" s="215">
        <f>Q858*H858</f>
        <v>0</v>
      </c>
      <c r="S858" s="215">
        <v>0</v>
      </c>
      <c r="T858" s="216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7" t="s">
        <v>765</v>
      </c>
      <c r="AT858" s="217" t="s">
        <v>131</v>
      </c>
      <c r="AU858" s="217" t="s">
        <v>83</v>
      </c>
      <c r="AY858" s="19" t="s">
        <v>129</v>
      </c>
      <c r="BE858" s="218">
        <f>IF(N858="základní",J858,0)</f>
        <v>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9" t="s">
        <v>80</v>
      </c>
      <c r="BK858" s="218">
        <f>ROUND(I858*H858,2)</f>
        <v>0</v>
      </c>
      <c r="BL858" s="19" t="s">
        <v>765</v>
      </c>
      <c r="BM858" s="217" t="s">
        <v>1418</v>
      </c>
    </row>
    <row r="859" s="2" customFormat="1">
      <c r="A859" s="40"/>
      <c r="B859" s="41"/>
      <c r="C859" s="42"/>
      <c r="D859" s="219" t="s">
        <v>138</v>
      </c>
      <c r="E859" s="42"/>
      <c r="F859" s="220" t="s">
        <v>779</v>
      </c>
      <c r="G859" s="42"/>
      <c r="H859" s="42"/>
      <c r="I859" s="221"/>
      <c r="J859" s="42"/>
      <c r="K859" s="42"/>
      <c r="L859" s="46"/>
      <c r="M859" s="222"/>
      <c r="N859" s="223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138</v>
      </c>
      <c r="AU859" s="19" t="s">
        <v>83</v>
      </c>
    </row>
    <row r="860" s="14" customFormat="1">
      <c r="A860" s="14"/>
      <c r="B860" s="235"/>
      <c r="C860" s="236"/>
      <c r="D860" s="226" t="s">
        <v>140</v>
      </c>
      <c r="E860" s="237" t="s">
        <v>19</v>
      </c>
      <c r="F860" s="238" t="s">
        <v>780</v>
      </c>
      <c r="G860" s="236"/>
      <c r="H860" s="239">
        <v>1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5" t="s">
        <v>140</v>
      </c>
      <c r="AU860" s="245" t="s">
        <v>83</v>
      </c>
      <c r="AV860" s="14" t="s">
        <v>83</v>
      </c>
      <c r="AW860" s="14" t="s">
        <v>33</v>
      </c>
      <c r="AX860" s="14" t="s">
        <v>80</v>
      </c>
      <c r="AY860" s="245" t="s">
        <v>129</v>
      </c>
    </row>
    <row r="861" s="2" customFormat="1" ht="24.15" customHeight="1">
      <c r="A861" s="40"/>
      <c r="B861" s="41"/>
      <c r="C861" s="206" t="s">
        <v>1419</v>
      </c>
      <c r="D861" s="206" t="s">
        <v>131</v>
      </c>
      <c r="E861" s="207" t="s">
        <v>1420</v>
      </c>
      <c r="F861" s="208" t="s">
        <v>1421</v>
      </c>
      <c r="G861" s="209" t="s">
        <v>764</v>
      </c>
      <c r="H861" s="210">
        <v>1</v>
      </c>
      <c r="I861" s="211"/>
      <c r="J861" s="212">
        <f>ROUND(I861*H861,2)</f>
        <v>0</v>
      </c>
      <c r="K861" s="208" t="s">
        <v>135</v>
      </c>
      <c r="L861" s="46"/>
      <c r="M861" s="213" t="s">
        <v>19</v>
      </c>
      <c r="N861" s="214" t="s">
        <v>43</v>
      </c>
      <c r="O861" s="86"/>
      <c r="P861" s="215">
        <f>O861*H861</f>
        <v>0</v>
      </c>
      <c r="Q861" s="215">
        <v>0</v>
      </c>
      <c r="R861" s="215">
        <f>Q861*H861</f>
        <v>0</v>
      </c>
      <c r="S861" s="215">
        <v>0</v>
      </c>
      <c r="T861" s="216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7" t="s">
        <v>765</v>
      </c>
      <c r="AT861" s="217" t="s">
        <v>131</v>
      </c>
      <c r="AU861" s="217" t="s">
        <v>83</v>
      </c>
      <c r="AY861" s="19" t="s">
        <v>129</v>
      </c>
      <c r="BE861" s="218">
        <f>IF(N861="základní",J861,0)</f>
        <v>0</v>
      </c>
      <c r="BF861" s="218">
        <f>IF(N861="snížená",J861,0)</f>
        <v>0</v>
      </c>
      <c r="BG861" s="218">
        <f>IF(N861="zákl. přenesená",J861,0)</f>
        <v>0</v>
      </c>
      <c r="BH861" s="218">
        <f>IF(N861="sníž. přenesená",J861,0)</f>
        <v>0</v>
      </c>
      <c r="BI861" s="218">
        <f>IF(N861="nulová",J861,0)</f>
        <v>0</v>
      </c>
      <c r="BJ861" s="19" t="s">
        <v>80</v>
      </c>
      <c r="BK861" s="218">
        <f>ROUND(I861*H861,2)</f>
        <v>0</v>
      </c>
      <c r="BL861" s="19" t="s">
        <v>765</v>
      </c>
      <c r="BM861" s="217" t="s">
        <v>1422</v>
      </c>
    </row>
    <row r="862" s="2" customFormat="1">
      <c r="A862" s="40"/>
      <c r="B862" s="41"/>
      <c r="C862" s="42"/>
      <c r="D862" s="219" t="s">
        <v>138</v>
      </c>
      <c r="E862" s="42"/>
      <c r="F862" s="220" t="s">
        <v>1423</v>
      </c>
      <c r="G862" s="42"/>
      <c r="H862" s="42"/>
      <c r="I862" s="221"/>
      <c r="J862" s="42"/>
      <c r="K862" s="42"/>
      <c r="L862" s="46"/>
      <c r="M862" s="222"/>
      <c r="N862" s="223"/>
      <c r="O862" s="86"/>
      <c r="P862" s="86"/>
      <c r="Q862" s="86"/>
      <c r="R862" s="86"/>
      <c r="S862" s="86"/>
      <c r="T862" s="87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9" t="s">
        <v>138</v>
      </c>
      <c r="AU862" s="19" t="s">
        <v>83</v>
      </c>
    </row>
    <row r="863" s="14" customFormat="1">
      <c r="A863" s="14"/>
      <c r="B863" s="235"/>
      <c r="C863" s="236"/>
      <c r="D863" s="226" t="s">
        <v>140</v>
      </c>
      <c r="E863" s="237" t="s">
        <v>19</v>
      </c>
      <c r="F863" s="238" t="s">
        <v>1424</v>
      </c>
      <c r="G863" s="236"/>
      <c r="H863" s="239">
        <v>1</v>
      </c>
      <c r="I863" s="240"/>
      <c r="J863" s="236"/>
      <c r="K863" s="236"/>
      <c r="L863" s="241"/>
      <c r="M863" s="242"/>
      <c r="N863" s="243"/>
      <c r="O863" s="243"/>
      <c r="P863" s="243"/>
      <c r="Q863" s="243"/>
      <c r="R863" s="243"/>
      <c r="S863" s="243"/>
      <c r="T863" s="24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5" t="s">
        <v>140</v>
      </c>
      <c r="AU863" s="245" t="s">
        <v>83</v>
      </c>
      <c r="AV863" s="14" t="s">
        <v>83</v>
      </c>
      <c r="AW863" s="14" t="s">
        <v>33</v>
      </c>
      <c r="AX863" s="14" t="s">
        <v>80</v>
      </c>
      <c r="AY863" s="245" t="s">
        <v>129</v>
      </c>
    </row>
    <row r="864" s="13" customFormat="1">
      <c r="A864" s="13"/>
      <c r="B864" s="224"/>
      <c r="C864" s="225"/>
      <c r="D864" s="226" t="s">
        <v>140</v>
      </c>
      <c r="E864" s="227" t="s">
        <v>19</v>
      </c>
      <c r="F864" s="228" t="s">
        <v>1425</v>
      </c>
      <c r="G864" s="225"/>
      <c r="H864" s="227" t="s">
        <v>19</v>
      </c>
      <c r="I864" s="229"/>
      <c r="J864" s="225"/>
      <c r="K864" s="225"/>
      <c r="L864" s="230"/>
      <c r="M864" s="231"/>
      <c r="N864" s="232"/>
      <c r="O864" s="232"/>
      <c r="P864" s="232"/>
      <c r="Q864" s="232"/>
      <c r="R864" s="232"/>
      <c r="S864" s="232"/>
      <c r="T864" s="23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4" t="s">
        <v>140</v>
      </c>
      <c r="AU864" s="234" t="s">
        <v>83</v>
      </c>
      <c r="AV864" s="13" t="s">
        <v>80</v>
      </c>
      <c r="AW864" s="13" t="s">
        <v>33</v>
      </c>
      <c r="AX864" s="13" t="s">
        <v>72</v>
      </c>
      <c r="AY864" s="234" t="s">
        <v>129</v>
      </c>
    </row>
    <row r="865" s="2" customFormat="1" ht="16.5" customHeight="1">
      <c r="A865" s="40"/>
      <c r="B865" s="41"/>
      <c r="C865" s="206" t="s">
        <v>1426</v>
      </c>
      <c r="D865" s="206" t="s">
        <v>131</v>
      </c>
      <c r="E865" s="207" t="s">
        <v>782</v>
      </c>
      <c r="F865" s="208" t="s">
        <v>783</v>
      </c>
      <c r="G865" s="209" t="s">
        <v>323</v>
      </c>
      <c r="H865" s="210">
        <v>4</v>
      </c>
      <c r="I865" s="211"/>
      <c r="J865" s="212">
        <f>ROUND(I865*H865,2)</f>
        <v>0</v>
      </c>
      <c r="K865" s="208" t="s">
        <v>135</v>
      </c>
      <c r="L865" s="46"/>
      <c r="M865" s="213" t="s">
        <v>19</v>
      </c>
      <c r="N865" s="214" t="s">
        <v>43</v>
      </c>
      <c r="O865" s="86"/>
      <c r="P865" s="215">
        <f>O865*H865</f>
        <v>0</v>
      </c>
      <c r="Q865" s="215">
        <v>0</v>
      </c>
      <c r="R865" s="215">
        <f>Q865*H865</f>
        <v>0</v>
      </c>
      <c r="S865" s="215">
        <v>0</v>
      </c>
      <c r="T865" s="216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17" t="s">
        <v>765</v>
      </c>
      <c r="AT865" s="217" t="s">
        <v>131</v>
      </c>
      <c r="AU865" s="217" t="s">
        <v>83</v>
      </c>
      <c r="AY865" s="19" t="s">
        <v>129</v>
      </c>
      <c r="BE865" s="218">
        <f>IF(N865="základní",J865,0)</f>
        <v>0</v>
      </c>
      <c r="BF865" s="218">
        <f>IF(N865="snížená",J865,0)</f>
        <v>0</v>
      </c>
      <c r="BG865" s="218">
        <f>IF(N865="zákl. přenesená",J865,0)</f>
        <v>0</v>
      </c>
      <c r="BH865" s="218">
        <f>IF(N865="sníž. přenesená",J865,0)</f>
        <v>0</v>
      </c>
      <c r="BI865" s="218">
        <f>IF(N865="nulová",J865,0)</f>
        <v>0</v>
      </c>
      <c r="BJ865" s="19" t="s">
        <v>80</v>
      </c>
      <c r="BK865" s="218">
        <f>ROUND(I865*H865,2)</f>
        <v>0</v>
      </c>
      <c r="BL865" s="19" t="s">
        <v>765</v>
      </c>
      <c r="BM865" s="217" t="s">
        <v>1427</v>
      </c>
    </row>
    <row r="866" s="2" customFormat="1">
      <c r="A866" s="40"/>
      <c r="B866" s="41"/>
      <c r="C866" s="42"/>
      <c r="D866" s="219" t="s">
        <v>138</v>
      </c>
      <c r="E866" s="42"/>
      <c r="F866" s="220" t="s">
        <v>785</v>
      </c>
      <c r="G866" s="42"/>
      <c r="H866" s="42"/>
      <c r="I866" s="221"/>
      <c r="J866" s="42"/>
      <c r="K866" s="42"/>
      <c r="L866" s="46"/>
      <c r="M866" s="222"/>
      <c r="N866" s="223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138</v>
      </c>
      <c r="AU866" s="19" t="s">
        <v>83</v>
      </c>
    </row>
    <row r="867" s="14" customFormat="1">
      <c r="A867" s="14"/>
      <c r="B867" s="235"/>
      <c r="C867" s="236"/>
      <c r="D867" s="226" t="s">
        <v>140</v>
      </c>
      <c r="E867" s="237" t="s">
        <v>19</v>
      </c>
      <c r="F867" s="238" t="s">
        <v>786</v>
      </c>
      <c r="G867" s="236"/>
      <c r="H867" s="239">
        <v>4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5" t="s">
        <v>140</v>
      </c>
      <c r="AU867" s="245" t="s">
        <v>83</v>
      </c>
      <c r="AV867" s="14" t="s">
        <v>83</v>
      </c>
      <c r="AW867" s="14" t="s">
        <v>33</v>
      </c>
      <c r="AX867" s="14" t="s">
        <v>80</v>
      </c>
      <c r="AY867" s="245" t="s">
        <v>129</v>
      </c>
    </row>
    <row r="868" s="13" customFormat="1">
      <c r="A868" s="13"/>
      <c r="B868" s="224"/>
      <c r="C868" s="225"/>
      <c r="D868" s="226" t="s">
        <v>140</v>
      </c>
      <c r="E868" s="227" t="s">
        <v>19</v>
      </c>
      <c r="F868" s="228" t="s">
        <v>1428</v>
      </c>
      <c r="G868" s="225"/>
      <c r="H868" s="227" t="s">
        <v>19</v>
      </c>
      <c r="I868" s="229"/>
      <c r="J868" s="225"/>
      <c r="K868" s="225"/>
      <c r="L868" s="230"/>
      <c r="M868" s="231"/>
      <c r="N868" s="232"/>
      <c r="O868" s="232"/>
      <c r="P868" s="232"/>
      <c r="Q868" s="232"/>
      <c r="R868" s="232"/>
      <c r="S868" s="232"/>
      <c r="T868" s="23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4" t="s">
        <v>140</v>
      </c>
      <c r="AU868" s="234" t="s">
        <v>83</v>
      </c>
      <c r="AV868" s="13" t="s">
        <v>80</v>
      </c>
      <c r="AW868" s="13" t="s">
        <v>33</v>
      </c>
      <c r="AX868" s="13" t="s">
        <v>72</v>
      </c>
      <c r="AY868" s="234" t="s">
        <v>129</v>
      </c>
    </row>
    <row r="869" s="12" customFormat="1" ht="22.8" customHeight="1">
      <c r="A869" s="12"/>
      <c r="B869" s="190"/>
      <c r="C869" s="191"/>
      <c r="D869" s="192" t="s">
        <v>71</v>
      </c>
      <c r="E869" s="204" t="s">
        <v>787</v>
      </c>
      <c r="F869" s="204" t="s">
        <v>788</v>
      </c>
      <c r="G869" s="191"/>
      <c r="H869" s="191"/>
      <c r="I869" s="194"/>
      <c r="J869" s="205">
        <f>BK869</f>
        <v>0</v>
      </c>
      <c r="K869" s="191"/>
      <c r="L869" s="196"/>
      <c r="M869" s="197"/>
      <c r="N869" s="198"/>
      <c r="O869" s="198"/>
      <c r="P869" s="199">
        <f>SUM(P870:P880)</f>
        <v>0</v>
      </c>
      <c r="Q869" s="198"/>
      <c r="R869" s="199">
        <f>SUM(R870:R880)</f>
        <v>0</v>
      </c>
      <c r="S869" s="198"/>
      <c r="T869" s="200">
        <f>SUM(T870:T880)</f>
        <v>0</v>
      </c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R869" s="201" t="s">
        <v>163</v>
      </c>
      <c r="AT869" s="202" t="s">
        <v>71</v>
      </c>
      <c r="AU869" s="202" t="s">
        <v>80</v>
      </c>
      <c r="AY869" s="201" t="s">
        <v>129</v>
      </c>
      <c r="BK869" s="203">
        <f>SUM(BK870:BK880)</f>
        <v>0</v>
      </c>
    </row>
    <row r="870" s="2" customFormat="1" ht="16.5" customHeight="1">
      <c r="A870" s="40"/>
      <c r="B870" s="41"/>
      <c r="C870" s="206" t="s">
        <v>1429</v>
      </c>
      <c r="D870" s="206" t="s">
        <v>131</v>
      </c>
      <c r="E870" s="207" t="s">
        <v>790</v>
      </c>
      <c r="F870" s="208" t="s">
        <v>791</v>
      </c>
      <c r="G870" s="209" t="s">
        <v>323</v>
      </c>
      <c r="H870" s="210">
        <v>2</v>
      </c>
      <c r="I870" s="211"/>
      <c r="J870" s="212">
        <f>ROUND(I870*H870,2)</f>
        <v>0</v>
      </c>
      <c r="K870" s="208" t="s">
        <v>135</v>
      </c>
      <c r="L870" s="46"/>
      <c r="M870" s="213" t="s">
        <v>19</v>
      </c>
      <c r="N870" s="214" t="s">
        <v>43</v>
      </c>
      <c r="O870" s="86"/>
      <c r="P870" s="215">
        <f>O870*H870</f>
        <v>0</v>
      </c>
      <c r="Q870" s="215">
        <v>0</v>
      </c>
      <c r="R870" s="215">
        <f>Q870*H870</f>
        <v>0</v>
      </c>
      <c r="S870" s="215">
        <v>0</v>
      </c>
      <c r="T870" s="216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7" t="s">
        <v>765</v>
      </c>
      <c r="AT870" s="217" t="s">
        <v>131</v>
      </c>
      <c r="AU870" s="217" t="s">
        <v>83</v>
      </c>
      <c r="AY870" s="19" t="s">
        <v>129</v>
      </c>
      <c r="BE870" s="218">
        <f>IF(N870="základní",J870,0)</f>
        <v>0</v>
      </c>
      <c r="BF870" s="218">
        <f>IF(N870="snížená",J870,0)</f>
        <v>0</v>
      </c>
      <c r="BG870" s="218">
        <f>IF(N870="zákl. přenesená",J870,0)</f>
        <v>0</v>
      </c>
      <c r="BH870" s="218">
        <f>IF(N870="sníž. přenesená",J870,0)</f>
        <v>0</v>
      </c>
      <c r="BI870" s="218">
        <f>IF(N870="nulová",J870,0)</f>
        <v>0</v>
      </c>
      <c r="BJ870" s="19" t="s">
        <v>80</v>
      </c>
      <c r="BK870" s="218">
        <f>ROUND(I870*H870,2)</f>
        <v>0</v>
      </c>
      <c r="BL870" s="19" t="s">
        <v>765</v>
      </c>
      <c r="BM870" s="217" t="s">
        <v>1430</v>
      </c>
    </row>
    <row r="871" s="2" customFormat="1">
      <c r="A871" s="40"/>
      <c r="B871" s="41"/>
      <c r="C871" s="42"/>
      <c r="D871" s="219" t="s">
        <v>138</v>
      </c>
      <c r="E871" s="42"/>
      <c r="F871" s="220" t="s">
        <v>793</v>
      </c>
      <c r="G871" s="42"/>
      <c r="H871" s="42"/>
      <c r="I871" s="221"/>
      <c r="J871" s="42"/>
      <c r="K871" s="42"/>
      <c r="L871" s="46"/>
      <c r="M871" s="222"/>
      <c r="N871" s="223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138</v>
      </c>
      <c r="AU871" s="19" t="s">
        <v>83</v>
      </c>
    </row>
    <row r="872" s="14" customFormat="1">
      <c r="A872" s="14"/>
      <c r="B872" s="235"/>
      <c r="C872" s="236"/>
      <c r="D872" s="226" t="s">
        <v>140</v>
      </c>
      <c r="E872" s="237" t="s">
        <v>19</v>
      </c>
      <c r="F872" s="238" t="s">
        <v>794</v>
      </c>
      <c r="G872" s="236"/>
      <c r="H872" s="239">
        <v>1</v>
      </c>
      <c r="I872" s="240"/>
      <c r="J872" s="236"/>
      <c r="K872" s="236"/>
      <c r="L872" s="241"/>
      <c r="M872" s="242"/>
      <c r="N872" s="243"/>
      <c r="O872" s="243"/>
      <c r="P872" s="243"/>
      <c r="Q872" s="243"/>
      <c r="R872" s="243"/>
      <c r="S872" s="243"/>
      <c r="T872" s="24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5" t="s">
        <v>140</v>
      </c>
      <c r="AU872" s="245" t="s">
        <v>83</v>
      </c>
      <c r="AV872" s="14" t="s">
        <v>83</v>
      </c>
      <c r="AW872" s="14" t="s">
        <v>33</v>
      </c>
      <c r="AX872" s="14" t="s">
        <v>72</v>
      </c>
      <c r="AY872" s="245" t="s">
        <v>129</v>
      </c>
    </row>
    <row r="873" s="14" customFormat="1">
      <c r="A873" s="14"/>
      <c r="B873" s="235"/>
      <c r="C873" s="236"/>
      <c r="D873" s="226" t="s">
        <v>140</v>
      </c>
      <c r="E873" s="237" t="s">
        <v>19</v>
      </c>
      <c r="F873" s="238" t="s">
        <v>795</v>
      </c>
      <c r="G873" s="236"/>
      <c r="H873" s="239">
        <v>1</v>
      </c>
      <c r="I873" s="240"/>
      <c r="J873" s="236"/>
      <c r="K873" s="236"/>
      <c r="L873" s="241"/>
      <c r="M873" s="242"/>
      <c r="N873" s="243"/>
      <c r="O873" s="243"/>
      <c r="P873" s="243"/>
      <c r="Q873" s="243"/>
      <c r="R873" s="243"/>
      <c r="S873" s="243"/>
      <c r="T873" s="24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5" t="s">
        <v>140</v>
      </c>
      <c r="AU873" s="245" t="s">
        <v>83</v>
      </c>
      <c r="AV873" s="14" t="s">
        <v>83</v>
      </c>
      <c r="AW873" s="14" t="s">
        <v>33</v>
      </c>
      <c r="AX873" s="14" t="s">
        <v>72</v>
      </c>
      <c r="AY873" s="245" t="s">
        <v>129</v>
      </c>
    </row>
    <row r="874" s="15" customFormat="1">
      <c r="A874" s="15"/>
      <c r="B874" s="246"/>
      <c r="C874" s="247"/>
      <c r="D874" s="226" t="s">
        <v>140</v>
      </c>
      <c r="E874" s="248" t="s">
        <v>19</v>
      </c>
      <c r="F874" s="249" t="s">
        <v>156</v>
      </c>
      <c r="G874" s="247"/>
      <c r="H874" s="250">
        <v>2</v>
      </c>
      <c r="I874" s="251"/>
      <c r="J874" s="247"/>
      <c r="K874" s="247"/>
      <c r="L874" s="252"/>
      <c r="M874" s="253"/>
      <c r="N874" s="254"/>
      <c r="O874" s="254"/>
      <c r="P874" s="254"/>
      <c r="Q874" s="254"/>
      <c r="R874" s="254"/>
      <c r="S874" s="254"/>
      <c r="T874" s="25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6" t="s">
        <v>140</v>
      </c>
      <c r="AU874" s="256" t="s">
        <v>83</v>
      </c>
      <c r="AV874" s="15" t="s">
        <v>136</v>
      </c>
      <c r="AW874" s="15" t="s">
        <v>33</v>
      </c>
      <c r="AX874" s="15" t="s">
        <v>80</v>
      </c>
      <c r="AY874" s="256" t="s">
        <v>129</v>
      </c>
    </row>
    <row r="875" s="2" customFormat="1" ht="16.5" customHeight="1">
      <c r="A875" s="40"/>
      <c r="B875" s="41"/>
      <c r="C875" s="206" t="s">
        <v>1431</v>
      </c>
      <c r="D875" s="206" t="s">
        <v>131</v>
      </c>
      <c r="E875" s="207" t="s">
        <v>797</v>
      </c>
      <c r="F875" s="208" t="s">
        <v>798</v>
      </c>
      <c r="G875" s="209" t="s">
        <v>323</v>
      </c>
      <c r="H875" s="210">
        <v>4</v>
      </c>
      <c r="I875" s="211"/>
      <c r="J875" s="212">
        <f>ROUND(I875*H875,2)</f>
        <v>0</v>
      </c>
      <c r="K875" s="208" t="s">
        <v>135</v>
      </c>
      <c r="L875" s="46"/>
      <c r="M875" s="213" t="s">
        <v>19</v>
      </c>
      <c r="N875" s="214" t="s">
        <v>43</v>
      </c>
      <c r="O875" s="86"/>
      <c r="P875" s="215">
        <f>O875*H875</f>
        <v>0</v>
      </c>
      <c r="Q875" s="215">
        <v>0</v>
      </c>
      <c r="R875" s="215">
        <f>Q875*H875</f>
        <v>0</v>
      </c>
      <c r="S875" s="215">
        <v>0</v>
      </c>
      <c r="T875" s="216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17" t="s">
        <v>765</v>
      </c>
      <c r="AT875" s="217" t="s">
        <v>131</v>
      </c>
      <c r="AU875" s="217" t="s">
        <v>83</v>
      </c>
      <c r="AY875" s="19" t="s">
        <v>129</v>
      </c>
      <c r="BE875" s="218">
        <f>IF(N875="základní",J875,0)</f>
        <v>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9" t="s">
        <v>80</v>
      </c>
      <c r="BK875" s="218">
        <f>ROUND(I875*H875,2)</f>
        <v>0</v>
      </c>
      <c r="BL875" s="19" t="s">
        <v>765</v>
      </c>
      <c r="BM875" s="217" t="s">
        <v>1432</v>
      </c>
    </row>
    <row r="876" s="2" customFormat="1">
      <c r="A876" s="40"/>
      <c r="B876" s="41"/>
      <c r="C876" s="42"/>
      <c r="D876" s="219" t="s">
        <v>138</v>
      </c>
      <c r="E876" s="42"/>
      <c r="F876" s="220" t="s">
        <v>800</v>
      </c>
      <c r="G876" s="42"/>
      <c r="H876" s="42"/>
      <c r="I876" s="221"/>
      <c r="J876" s="42"/>
      <c r="K876" s="42"/>
      <c r="L876" s="46"/>
      <c r="M876" s="222"/>
      <c r="N876" s="223"/>
      <c r="O876" s="86"/>
      <c r="P876" s="86"/>
      <c r="Q876" s="86"/>
      <c r="R876" s="86"/>
      <c r="S876" s="86"/>
      <c r="T876" s="87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T876" s="19" t="s">
        <v>138</v>
      </c>
      <c r="AU876" s="19" t="s">
        <v>83</v>
      </c>
    </row>
    <row r="877" s="14" customFormat="1">
      <c r="A877" s="14"/>
      <c r="B877" s="235"/>
      <c r="C877" s="236"/>
      <c r="D877" s="226" t="s">
        <v>140</v>
      </c>
      <c r="E877" s="237" t="s">
        <v>19</v>
      </c>
      <c r="F877" s="238" t="s">
        <v>1433</v>
      </c>
      <c r="G877" s="236"/>
      <c r="H877" s="239">
        <v>4</v>
      </c>
      <c r="I877" s="240"/>
      <c r="J877" s="236"/>
      <c r="K877" s="236"/>
      <c r="L877" s="241"/>
      <c r="M877" s="242"/>
      <c r="N877" s="243"/>
      <c r="O877" s="243"/>
      <c r="P877" s="243"/>
      <c r="Q877" s="243"/>
      <c r="R877" s="243"/>
      <c r="S877" s="243"/>
      <c r="T877" s="24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5" t="s">
        <v>140</v>
      </c>
      <c r="AU877" s="245" t="s">
        <v>83</v>
      </c>
      <c r="AV877" s="14" t="s">
        <v>83</v>
      </c>
      <c r="AW877" s="14" t="s">
        <v>33</v>
      </c>
      <c r="AX877" s="14" t="s">
        <v>80</v>
      </c>
      <c r="AY877" s="245" t="s">
        <v>129</v>
      </c>
    </row>
    <row r="878" s="13" customFormat="1">
      <c r="A878" s="13"/>
      <c r="B878" s="224"/>
      <c r="C878" s="225"/>
      <c r="D878" s="226" t="s">
        <v>140</v>
      </c>
      <c r="E878" s="227" t="s">
        <v>19</v>
      </c>
      <c r="F878" s="228" t="s">
        <v>802</v>
      </c>
      <c r="G878" s="225"/>
      <c r="H878" s="227" t="s">
        <v>19</v>
      </c>
      <c r="I878" s="229"/>
      <c r="J878" s="225"/>
      <c r="K878" s="225"/>
      <c r="L878" s="230"/>
      <c r="M878" s="231"/>
      <c r="N878" s="232"/>
      <c r="O878" s="232"/>
      <c r="P878" s="232"/>
      <c r="Q878" s="232"/>
      <c r="R878" s="232"/>
      <c r="S878" s="232"/>
      <c r="T878" s="23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4" t="s">
        <v>140</v>
      </c>
      <c r="AU878" s="234" t="s">
        <v>83</v>
      </c>
      <c r="AV878" s="13" t="s">
        <v>80</v>
      </c>
      <c r="AW878" s="13" t="s">
        <v>33</v>
      </c>
      <c r="AX878" s="13" t="s">
        <v>72</v>
      </c>
      <c r="AY878" s="234" t="s">
        <v>129</v>
      </c>
    </row>
    <row r="879" s="2" customFormat="1" ht="16.5" customHeight="1">
      <c r="A879" s="40"/>
      <c r="B879" s="41"/>
      <c r="C879" s="206" t="s">
        <v>1434</v>
      </c>
      <c r="D879" s="206" t="s">
        <v>131</v>
      </c>
      <c r="E879" s="207" t="s">
        <v>803</v>
      </c>
      <c r="F879" s="208" t="s">
        <v>804</v>
      </c>
      <c r="G879" s="209" t="s">
        <v>323</v>
      </c>
      <c r="H879" s="210">
        <v>2</v>
      </c>
      <c r="I879" s="211"/>
      <c r="J879" s="212">
        <f>ROUND(I879*H879,2)</f>
        <v>0</v>
      </c>
      <c r="K879" s="208" t="s">
        <v>135</v>
      </c>
      <c r="L879" s="46"/>
      <c r="M879" s="213" t="s">
        <v>19</v>
      </c>
      <c r="N879" s="214" t="s">
        <v>43</v>
      </c>
      <c r="O879" s="86"/>
      <c r="P879" s="215">
        <f>O879*H879</f>
        <v>0</v>
      </c>
      <c r="Q879" s="215">
        <v>0</v>
      </c>
      <c r="R879" s="215">
        <f>Q879*H879</f>
        <v>0</v>
      </c>
      <c r="S879" s="215">
        <v>0</v>
      </c>
      <c r="T879" s="216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17" t="s">
        <v>765</v>
      </c>
      <c r="AT879" s="217" t="s">
        <v>131</v>
      </c>
      <c r="AU879" s="217" t="s">
        <v>83</v>
      </c>
      <c r="AY879" s="19" t="s">
        <v>129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9" t="s">
        <v>80</v>
      </c>
      <c r="BK879" s="218">
        <f>ROUND(I879*H879,2)</f>
        <v>0</v>
      </c>
      <c r="BL879" s="19" t="s">
        <v>765</v>
      </c>
      <c r="BM879" s="217" t="s">
        <v>1435</v>
      </c>
    </row>
    <row r="880" s="2" customFormat="1">
      <c r="A880" s="40"/>
      <c r="B880" s="41"/>
      <c r="C880" s="42"/>
      <c r="D880" s="219" t="s">
        <v>138</v>
      </c>
      <c r="E880" s="42"/>
      <c r="F880" s="220" t="s">
        <v>806</v>
      </c>
      <c r="G880" s="42"/>
      <c r="H880" s="42"/>
      <c r="I880" s="221"/>
      <c r="J880" s="42"/>
      <c r="K880" s="42"/>
      <c r="L880" s="46"/>
      <c r="M880" s="222"/>
      <c r="N880" s="223"/>
      <c r="O880" s="86"/>
      <c r="P880" s="86"/>
      <c r="Q880" s="86"/>
      <c r="R880" s="86"/>
      <c r="S880" s="86"/>
      <c r="T880" s="87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9" t="s">
        <v>138</v>
      </c>
      <c r="AU880" s="19" t="s">
        <v>83</v>
      </c>
    </row>
    <row r="881" s="12" customFormat="1" ht="22.8" customHeight="1">
      <c r="A881" s="12"/>
      <c r="B881" s="190"/>
      <c r="C881" s="191"/>
      <c r="D881" s="192" t="s">
        <v>71</v>
      </c>
      <c r="E881" s="204" t="s">
        <v>807</v>
      </c>
      <c r="F881" s="204" t="s">
        <v>808</v>
      </c>
      <c r="G881" s="191"/>
      <c r="H881" s="191"/>
      <c r="I881" s="194"/>
      <c r="J881" s="205">
        <f>BK881</f>
        <v>0</v>
      </c>
      <c r="K881" s="191"/>
      <c r="L881" s="196"/>
      <c r="M881" s="197"/>
      <c r="N881" s="198"/>
      <c r="O881" s="198"/>
      <c r="P881" s="199">
        <f>SUM(P882:P884)</f>
        <v>0</v>
      </c>
      <c r="Q881" s="198"/>
      <c r="R881" s="199">
        <f>SUM(R882:R884)</f>
        <v>0</v>
      </c>
      <c r="S881" s="198"/>
      <c r="T881" s="200">
        <f>SUM(T882:T884)</f>
        <v>0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201" t="s">
        <v>163</v>
      </c>
      <c r="AT881" s="202" t="s">
        <v>71</v>
      </c>
      <c r="AU881" s="202" t="s">
        <v>80</v>
      </c>
      <c r="AY881" s="201" t="s">
        <v>129</v>
      </c>
      <c r="BK881" s="203">
        <f>SUM(BK882:BK884)</f>
        <v>0</v>
      </c>
    </row>
    <row r="882" s="2" customFormat="1" ht="24.15" customHeight="1">
      <c r="A882" s="40"/>
      <c r="B882" s="41"/>
      <c r="C882" s="206" t="s">
        <v>1436</v>
      </c>
      <c r="D882" s="206" t="s">
        <v>131</v>
      </c>
      <c r="E882" s="207" t="s">
        <v>809</v>
      </c>
      <c r="F882" s="208" t="s">
        <v>810</v>
      </c>
      <c r="G882" s="209" t="s">
        <v>764</v>
      </c>
      <c r="H882" s="210">
        <v>1</v>
      </c>
      <c r="I882" s="211"/>
      <c r="J882" s="212">
        <f>ROUND(I882*H882,2)</f>
        <v>0</v>
      </c>
      <c r="K882" s="208" t="s">
        <v>135</v>
      </c>
      <c r="L882" s="46"/>
      <c r="M882" s="213" t="s">
        <v>19</v>
      </c>
      <c r="N882" s="214" t="s">
        <v>43</v>
      </c>
      <c r="O882" s="86"/>
      <c r="P882" s="215">
        <f>O882*H882</f>
        <v>0</v>
      </c>
      <c r="Q882" s="215">
        <v>0</v>
      </c>
      <c r="R882" s="215">
        <f>Q882*H882</f>
        <v>0</v>
      </c>
      <c r="S882" s="215">
        <v>0</v>
      </c>
      <c r="T882" s="216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17" t="s">
        <v>765</v>
      </c>
      <c r="AT882" s="217" t="s">
        <v>131</v>
      </c>
      <c r="AU882" s="217" t="s">
        <v>83</v>
      </c>
      <c r="AY882" s="19" t="s">
        <v>129</v>
      </c>
      <c r="BE882" s="218">
        <f>IF(N882="základní",J882,0)</f>
        <v>0</v>
      </c>
      <c r="BF882" s="218">
        <f>IF(N882="snížená",J882,0)</f>
        <v>0</v>
      </c>
      <c r="BG882" s="218">
        <f>IF(N882="zákl. přenesená",J882,0)</f>
        <v>0</v>
      </c>
      <c r="BH882" s="218">
        <f>IF(N882="sníž. přenesená",J882,0)</f>
        <v>0</v>
      </c>
      <c r="BI882" s="218">
        <f>IF(N882="nulová",J882,0)</f>
        <v>0</v>
      </c>
      <c r="BJ882" s="19" t="s">
        <v>80</v>
      </c>
      <c r="BK882" s="218">
        <f>ROUND(I882*H882,2)</f>
        <v>0</v>
      </c>
      <c r="BL882" s="19" t="s">
        <v>765</v>
      </c>
      <c r="BM882" s="217" t="s">
        <v>1437</v>
      </c>
    </row>
    <row r="883" s="2" customFormat="1">
      <c r="A883" s="40"/>
      <c r="B883" s="41"/>
      <c r="C883" s="42"/>
      <c r="D883" s="219" t="s">
        <v>138</v>
      </c>
      <c r="E883" s="42"/>
      <c r="F883" s="220" t="s">
        <v>812</v>
      </c>
      <c r="G883" s="42"/>
      <c r="H883" s="42"/>
      <c r="I883" s="221"/>
      <c r="J883" s="42"/>
      <c r="K883" s="42"/>
      <c r="L883" s="46"/>
      <c r="M883" s="222"/>
      <c r="N883" s="223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138</v>
      </c>
      <c r="AU883" s="19" t="s">
        <v>83</v>
      </c>
    </row>
    <row r="884" s="14" customFormat="1">
      <c r="A884" s="14"/>
      <c r="B884" s="235"/>
      <c r="C884" s="236"/>
      <c r="D884" s="226" t="s">
        <v>140</v>
      </c>
      <c r="E884" s="237" t="s">
        <v>19</v>
      </c>
      <c r="F884" s="238" t="s">
        <v>813</v>
      </c>
      <c r="G884" s="236"/>
      <c r="H884" s="239">
        <v>1</v>
      </c>
      <c r="I884" s="240"/>
      <c r="J884" s="236"/>
      <c r="K884" s="236"/>
      <c r="L884" s="241"/>
      <c r="M884" s="242"/>
      <c r="N884" s="243"/>
      <c r="O884" s="243"/>
      <c r="P884" s="243"/>
      <c r="Q884" s="243"/>
      <c r="R884" s="243"/>
      <c r="S884" s="243"/>
      <c r="T884" s="24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5" t="s">
        <v>140</v>
      </c>
      <c r="AU884" s="245" t="s">
        <v>83</v>
      </c>
      <c r="AV884" s="14" t="s">
        <v>83</v>
      </c>
      <c r="AW884" s="14" t="s">
        <v>33</v>
      </c>
      <c r="AX884" s="14" t="s">
        <v>80</v>
      </c>
      <c r="AY884" s="245" t="s">
        <v>129</v>
      </c>
    </row>
    <row r="885" s="12" customFormat="1" ht="22.8" customHeight="1">
      <c r="A885" s="12"/>
      <c r="B885" s="190"/>
      <c r="C885" s="191"/>
      <c r="D885" s="192" t="s">
        <v>71</v>
      </c>
      <c r="E885" s="204" t="s">
        <v>822</v>
      </c>
      <c r="F885" s="204" t="s">
        <v>823</v>
      </c>
      <c r="G885" s="191"/>
      <c r="H885" s="191"/>
      <c r="I885" s="194"/>
      <c r="J885" s="205">
        <f>BK885</f>
        <v>0</v>
      </c>
      <c r="K885" s="191"/>
      <c r="L885" s="196"/>
      <c r="M885" s="197"/>
      <c r="N885" s="198"/>
      <c r="O885" s="198"/>
      <c r="P885" s="199">
        <f>SUM(P886:P892)</f>
        <v>0</v>
      </c>
      <c r="Q885" s="198"/>
      <c r="R885" s="199">
        <f>SUM(R886:R892)</f>
        <v>0</v>
      </c>
      <c r="S885" s="198"/>
      <c r="T885" s="200">
        <f>SUM(T886:T892)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01" t="s">
        <v>163</v>
      </c>
      <c r="AT885" s="202" t="s">
        <v>71</v>
      </c>
      <c r="AU885" s="202" t="s">
        <v>80</v>
      </c>
      <c r="AY885" s="201" t="s">
        <v>129</v>
      </c>
      <c r="BK885" s="203">
        <f>SUM(BK886:BK892)</f>
        <v>0</v>
      </c>
    </row>
    <row r="886" s="2" customFormat="1" ht="24.15" customHeight="1">
      <c r="A886" s="40"/>
      <c r="B886" s="41"/>
      <c r="C886" s="206" t="s">
        <v>1438</v>
      </c>
      <c r="D886" s="206" t="s">
        <v>131</v>
      </c>
      <c r="E886" s="207" t="s">
        <v>832</v>
      </c>
      <c r="F886" s="208" t="s">
        <v>833</v>
      </c>
      <c r="G886" s="209" t="s">
        <v>764</v>
      </c>
      <c r="H886" s="210">
        <v>2</v>
      </c>
      <c r="I886" s="211"/>
      <c r="J886" s="212">
        <f>ROUND(I886*H886,2)</f>
        <v>0</v>
      </c>
      <c r="K886" s="208" t="s">
        <v>135</v>
      </c>
      <c r="L886" s="46"/>
      <c r="M886" s="213" t="s">
        <v>19</v>
      </c>
      <c r="N886" s="214" t="s">
        <v>43</v>
      </c>
      <c r="O886" s="86"/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17" t="s">
        <v>765</v>
      </c>
      <c r="AT886" s="217" t="s">
        <v>131</v>
      </c>
      <c r="AU886" s="217" t="s">
        <v>83</v>
      </c>
      <c r="AY886" s="19" t="s">
        <v>129</v>
      </c>
      <c r="BE886" s="218">
        <f>IF(N886="základní",J886,0)</f>
        <v>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9" t="s">
        <v>80</v>
      </c>
      <c r="BK886" s="218">
        <f>ROUND(I886*H886,2)</f>
        <v>0</v>
      </c>
      <c r="BL886" s="19" t="s">
        <v>765</v>
      </c>
      <c r="BM886" s="217" t="s">
        <v>1439</v>
      </c>
    </row>
    <row r="887" s="2" customFormat="1">
      <c r="A887" s="40"/>
      <c r="B887" s="41"/>
      <c r="C887" s="42"/>
      <c r="D887" s="219" t="s">
        <v>138</v>
      </c>
      <c r="E887" s="42"/>
      <c r="F887" s="220" t="s">
        <v>835</v>
      </c>
      <c r="G887" s="42"/>
      <c r="H887" s="42"/>
      <c r="I887" s="221"/>
      <c r="J887" s="42"/>
      <c r="K887" s="42"/>
      <c r="L887" s="46"/>
      <c r="M887" s="222"/>
      <c r="N887" s="223"/>
      <c r="O887" s="86"/>
      <c r="P887" s="86"/>
      <c r="Q887" s="86"/>
      <c r="R887" s="86"/>
      <c r="S887" s="86"/>
      <c r="T887" s="87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T887" s="19" t="s">
        <v>138</v>
      </c>
      <c r="AU887" s="19" t="s">
        <v>83</v>
      </c>
    </row>
    <row r="888" s="14" customFormat="1">
      <c r="A888" s="14"/>
      <c r="B888" s="235"/>
      <c r="C888" s="236"/>
      <c r="D888" s="226" t="s">
        <v>140</v>
      </c>
      <c r="E888" s="237" t="s">
        <v>19</v>
      </c>
      <c r="F888" s="238" t="s">
        <v>836</v>
      </c>
      <c r="G888" s="236"/>
      <c r="H888" s="239">
        <v>1</v>
      </c>
      <c r="I888" s="240"/>
      <c r="J888" s="236"/>
      <c r="K888" s="236"/>
      <c r="L888" s="241"/>
      <c r="M888" s="242"/>
      <c r="N888" s="243"/>
      <c r="O888" s="243"/>
      <c r="P888" s="243"/>
      <c r="Q888" s="243"/>
      <c r="R888" s="243"/>
      <c r="S888" s="243"/>
      <c r="T888" s="24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5" t="s">
        <v>140</v>
      </c>
      <c r="AU888" s="245" t="s">
        <v>83</v>
      </c>
      <c r="AV888" s="14" t="s">
        <v>83</v>
      </c>
      <c r="AW888" s="14" t="s">
        <v>33</v>
      </c>
      <c r="AX888" s="14" t="s">
        <v>72</v>
      </c>
      <c r="AY888" s="245" t="s">
        <v>129</v>
      </c>
    </row>
    <row r="889" s="13" customFormat="1">
      <c r="A889" s="13"/>
      <c r="B889" s="224"/>
      <c r="C889" s="225"/>
      <c r="D889" s="226" t="s">
        <v>140</v>
      </c>
      <c r="E889" s="227" t="s">
        <v>19</v>
      </c>
      <c r="F889" s="228" t="s">
        <v>837</v>
      </c>
      <c r="G889" s="225"/>
      <c r="H889" s="227" t="s">
        <v>19</v>
      </c>
      <c r="I889" s="229"/>
      <c r="J889" s="225"/>
      <c r="K889" s="225"/>
      <c r="L889" s="230"/>
      <c r="M889" s="231"/>
      <c r="N889" s="232"/>
      <c r="O889" s="232"/>
      <c r="P889" s="232"/>
      <c r="Q889" s="232"/>
      <c r="R889" s="232"/>
      <c r="S889" s="232"/>
      <c r="T889" s="23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4" t="s">
        <v>140</v>
      </c>
      <c r="AU889" s="234" t="s">
        <v>83</v>
      </c>
      <c r="AV889" s="13" t="s">
        <v>80</v>
      </c>
      <c r="AW889" s="13" t="s">
        <v>33</v>
      </c>
      <c r="AX889" s="13" t="s">
        <v>72</v>
      </c>
      <c r="AY889" s="234" t="s">
        <v>129</v>
      </c>
    </row>
    <row r="890" s="14" customFormat="1">
      <c r="A890" s="14"/>
      <c r="B890" s="235"/>
      <c r="C890" s="236"/>
      <c r="D890" s="226" t="s">
        <v>140</v>
      </c>
      <c r="E890" s="237" t="s">
        <v>19</v>
      </c>
      <c r="F890" s="238" t="s">
        <v>1440</v>
      </c>
      <c r="G890" s="236"/>
      <c r="H890" s="239">
        <v>1</v>
      </c>
      <c r="I890" s="240"/>
      <c r="J890" s="236"/>
      <c r="K890" s="236"/>
      <c r="L890" s="241"/>
      <c r="M890" s="242"/>
      <c r="N890" s="243"/>
      <c r="O890" s="243"/>
      <c r="P890" s="243"/>
      <c r="Q890" s="243"/>
      <c r="R890" s="243"/>
      <c r="S890" s="243"/>
      <c r="T890" s="24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5" t="s">
        <v>140</v>
      </c>
      <c r="AU890" s="245" t="s">
        <v>83</v>
      </c>
      <c r="AV890" s="14" t="s">
        <v>83</v>
      </c>
      <c r="AW890" s="14" t="s">
        <v>33</v>
      </c>
      <c r="AX890" s="14" t="s">
        <v>72</v>
      </c>
      <c r="AY890" s="245" t="s">
        <v>129</v>
      </c>
    </row>
    <row r="891" s="13" customFormat="1">
      <c r="A891" s="13"/>
      <c r="B891" s="224"/>
      <c r="C891" s="225"/>
      <c r="D891" s="226" t="s">
        <v>140</v>
      </c>
      <c r="E891" s="227" t="s">
        <v>19</v>
      </c>
      <c r="F891" s="228" t="s">
        <v>1441</v>
      </c>
      <c r="G891" s="225"/>
      <c r="H891" s="227" t="s">
        <v>19</v>
      </c>
      <c r="I891" s="229"/>
      <c r="J891" s="225"/>
      <c r="K891" s="225"/>
      <c r="L891" s="230"/>
      <c r="M891" s="231"/>
      <c r="N891" s="232"/>
      <c r="O891" s="232"/>
      <c r="P891" s="232"/>
      <c r="Q891" s="232"/>
      <c r="R891" s="232"/>
      <c r="S891" s="232"/>
      <c r="T891" s="23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4" t="s">
        <v>140</v>
      </c>
      <c r="AU891" s="234" t="s">
        <v>83</v>
      </c>
      <c r="AV891" s="13" t="s">
        <v>80</v>
      </c>
      <c r="AW891" s="13" t="s">
        <v>33</v>
      </c>
      <c r="AX891" s="13" t="s">
        <v>72</v>
      </c>
      <c r="AY891" s="234" t="s">
        <v>129</v>
      </c>
    </row>
    <row r="892" s="15" customFormat="1">
      <c r="A892" s="15"/>
      <c r="B892" s="246"/>
      <c r="C892" s="247"/>
      <c r="D892" s="226" t="s">
        <v>140</v>
      </c>
      <c r="E892" s="248" t="s">
        <v>19</v>
      </c>
      <c r="F892" s="249" t="s">
        <v>156</v>
      </c>
      <c r="G892" s="247"/>
      <c r="H892" s="250">
        <v>2</v>
      </c>
      <c r="I892" s="251"/>
      <c r="J892" s="247"/>
      <c r="K892" s="247"/>
      <c r="L892" s="252"/>
      <c r="M892" s="270"/>
      <c r="N892" s="271"/>
      <c r="O892" s="271"/>
      <c r="P892" s="271"/>
      <c r="Q892" s="271"/>
      <c r="R892" s="271"/>
      <c r="S892" s="271"/>
      <c r="T892" s="272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56" t="s">
        <v>140</v>
      </c>
      <c r="AU892" s="256" t="s">
        <v>83</v>
      </c>
      <c r="AV892" s="15" t="s">
        <v>136</v>
      </c>
      <c r="AW892" s="15" t="s">
        <v>33</v>
      </c>
      <c r="AX892" s="15" t="s">
        <v>80</v>
      </c>
      <c r="AY892" s="256" t="s">
        <v>129</v>
      </c>
    </row>
    <row r="893" s="2" customFormat="1" ht="6.96" customHeight="1">
      <c r="A893" s="40"/>
      <c r="B893" s="61"/>
      <c r="C893" s="62"/>
      <c r="D893" s="62"/>
      <c r="E893" s="62"/>
      <c r="F893" s="62"/>
      <c r="G893" s="62"/>
      <c r="H893" s="62"/>
      <c r="I893" s="62"/>
      <c r="J893" s="62"/>
      <c r="K893" s="62"/>
      <c r="L893" s="46"/>
      <c r="M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</row>
  </sheetData>
  <sheetProtection sheet="1" autoFilter="0" formatColumns="0" formatRows="0" objects="1" scenarios="1" spinCount="100000" saltValue="dp2bJG0t9fQt/ZZvgmcR0E+64gTgiyRG4C0MbcZ1DYjk+xDbzQWuX+6k8uIv1+1MehEkWZ203mhjUM2hy2fY8g==" hashValue="g3IUypLh2/tXNq1mCxy6CVKP9qlt6o2lWDKbW1MV2nFLgFOtZYTtJi9Figu7Lz2mj2s1vSkDXYlQ5B4JJnermg==" algorithmName="SHA-512" password="CC35"/>
  <autoFilter ref="C92:K89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1/113106132"/>
    <hyperlink ref="F100" r:id="rId2" display="https://podminky.urs.cz/item/CS_URS_2024_01/113106143"/>
    <hyperlink ref="F103" r:id="rId3" display="https://podminky.urs.cz/item/CS_URS_2024_01/113106144"/>
    <hyperlink ref="F106" r:id="rId4" display="https://podminky.urs.cz/item/CS_URS_2024_01/113106242"/>
    <hyperlink ref="F109" r:id="rId5" display="https://podminky.urs.cz/item/CS_URS_2024_01/113107162"/>
    <hyperlink ref="F113" r:id="rId6" display="https://podminky.urs.cz/item/CS_URS_2024_01/113107166"/>
    <hyperlink ref="F116" r:id="rId7" display="https://podminky.urs.cz/item/CS_URS_2024_01/113107182"/>
    <hyperlink ref="F121" r:id="rId8" display="https://podminky.urs.cz/item/CS_URS_2024_01/113107331"/>
    <hyperlink ref="F124" r:id="rId9" display="https://podminky.urs.cz/item/CS_URS_2024_01/113202111"/>
    <hyperlink ref="F130" r:id="rId10" display="https://podminky.urs.cz/item/CS_URS_2024_01/113203111"/>
    <hyperlink ref="F133" r:id="rId11" display="https://podminky.urs.cz/item/CS_URS_2024_01/113204111"/>
    <hyperlink ref="F136" r:id="rId12" display="https://podminky.urs.cz/item/CS_URS_2024_01/121151103"/>
    <hyperlink ref="F139" r:id="rId13" display="https://podminky.urs.cz/item/CS_URS_2024_01/121151113"/>
    <hyperlink ref="F142" r:id="rId14" display="https://podminky.urs.cz/item/CS_URS_2024_01/122452204"/>
    <hyperlink ref="F145" r:id="rId15" display="https://podminky.urs.cz/item/CS_URS_2024_01/131351100"/>
    <hyperlink ref="F150" r:id="rId16" display="https://podminky.urs.cz/item/CS_URS_2024_01/132351103"/>
    <hyperlink ref="F156" r:id="rId17" display="https://podminky.urs.cz/item/CS_URS_2024_01/132351251"/>
    <hyperlink ref="F161" r:id="rId18" display="https://podminky.urs.cz/item/CS_URS_2024_01/162351104"/>
    <hyperlink ref="F165" r:id="rId19" display="https://podminky.urs.cz/item/CS_URS_2024_01/162351124"/>
    <hyperlink ref="F172" r:id="rId20" display="https://podminky.urs.cz/item/CS_URS_2024_01/162651112"/>
    <hyperlink ref="F178" r:id="rId21" display="https://podminky.urs.cz/item/CS_URS_2024_01/162751137"/>
    <hyperlink ref="F186" r:id="rId22" display="https://podminky.urs.cz/item/CS_URS_2024_01/162751139"/>
    <hyperlink ref="F190" r:id="rId23" display="https://podminky.urs.cz/item/CS_URS_2024_01/167151101"/>
    <hyperlink ref="F194" r:id="rId24" display="https://podminky.urs.cz/item/CS_URS_2024_01/167151102"/>
    <hyperlink ref="F201" r:id="rId25" display="https://podminky.urs.cz/item/CS_URS_2024_01/171151103"/>
    <hyperlink ref="F206" r:id="rId26" display="https://podminky.urs.cz/item/CS_URS_2024_01/171201231"/>
    <hyperlink ref="F209" r:id="rId27" display="https://podminky.urs.cz/item/CS_URS_2024_01/171251201"/>
    <hyperlink ref="F216" r:id="rId28" display="https://podminky.urs.cz/item/CS_URS_2024_01/174151101"/>
    <hyperlink ref="F225" r:id="rId29" display="https://podminky.urs.cz/item/CS_URS_2024_01/175151101"/>
    <hyperlink ref="F231" r:id="rId30" display="https://podminky.urs.cz/item/CS_URS_2024_01/181152302"/>
    <hyperlink ref="F263" r:id="rId31" display="https://podminky.urs.cz/item/CS_URS_2024_01/181351003"/>
    <hyperlink ref="F269" r:id="rId32" display="https://podminky.urs.cz/item/CS_URS_2024_01/181411131"/>
    <hyperlink ref="F277" r:id="rId33" display="https://podminky.urs.cz/item/CS_URS_2024_01/181411132"/>
    <hyperlink ref="F285" r:id="rId34" display="https://podminky.urs.cz/item/CS_URS_2024_01/182251101"/>
    <hyperlink ref="F291" r:id="rId35" display="https://podminky.urs.cz/item/CS_URS_2024_01/182351023"/>
    <hyperlink ref="F298" r:id="rId36" display="https://podminky.urs.cz/item/CS_URS_2024_01/211531111"/>
    <hyperlink ref="F303" r:id="rId37" display="https://podminky.urs.cz/item/CS_URS_2024_01/212532111"/>
    <hyperlink ref="F308" r:id="rId38" display="https://podminky.urs.cz/item/CS_URS_2024_01/212755214"/>
    <hyperlink ref="F314" r:id="rId39" display="https://podminky.urs.cz/item/CS_URS_2024_01/451573111"/>
    <hyperlink ref="F319" r:id="rId40" display="https://podminky.urs.cz/item/CS_URS_2024_01/452112112"/>
    <hyperlink ref="F324" r:id="rId41" display="https://podminky.urs.cz/item/CS_URS_2024_01/452386111"/>
    <hyperlink ref="F329" r:id="rId42" display="https://podminky.urs.cz/item/CS_URS_2024_01/564851011"/>
    <hyperlink ref="F352" r:id="rId43" display="https://podminky.urs.cz/item/CS_URS_2024_01/564851111"/>
    <hyperlink ref="F361" r:id="rId44" display="https://podminky.urs.cz/item/CS_URS_2024_01/564871011"/>
    <hyperlink ref="F369" r:id="rId45" display="https://podminky.urs.cz/item/CS_URS_2024_01/565135121"/>
    <hyperlink ref="F373" r:id="rId46" display="https://podminky.urs.cz/item/CS_URS_2024_01/565155111"/>
    <hyperlink ref="F383" r:id="rId47" display="https://podminky.urs.cz/item/CS_URS_2024_01/565155121"/>
    <hyperlink ref="F395" r:id="rId48" display="https://podminky.urs.cz/item/CS_URS_2024_01/573211107"/>
    <hyperlink ref="F414" r:id="rId49" display="https://podminky.urs.cz/item/CS_URS_2024_01/577134121"/>
    <hyperlink ref="F418" r:id="rId50" display="https://podminky.urs.cz/item/CS_URS_2024_01/577144111"/>
    <hyperlink ref="F428" r:id="rId51" display="https://podminky.urs.cz/item/CS_URS_2024_01/577144121"/>
    <hyperlink ref="F440" r:id="rId52" display="https://podminky.urs.cz/item/CS_URS_2024_01/596211110"/>
    <hyperlink ref="F462" r:id="rId53" display="https://podminky.urs.cz/item/CS_URS_2024_01/596211111"/>
    <hyperlink ref="F470" r:id="rId54" display="https://podminky.urs.cz/item/CS_URS_2024_01/596211210"/>
    <hyperlink ref="F491" r:id="rId55" display="https://podminky.urs.cz/item/CS_URS_2024_01/871313121"/>
    <hyperlink ref="F501" r:id="rId56" display="https://podminky.urs.cz/item/CS_URS_2024_01/877395121"/>
    <hyperlink ref="F507" r:id="rId57" display="https://podminky.urs.cz/item/CS_URS_2024_01/890411851"/>
    <hyperlink ref="F510" r:id="rId58" display="https://podminky.urs.cz/item/CS_URS_2024_01/895941301"/>
    <hyperlink ref="F529" r:id="rId59" display="https://podminky.urs.cz/item/CS_URS_2024_01/895941313"/>
    <hyperlink ref="F548" r:id="rId60" display="https://podminky.urs.cz/item/CS_URS_2024_01/895941323"/>
    <hyperlink ref="F567" r:id="rId61" display="https://podminky.urs.cz/item/CS_URS_2024_01/899202211"/>
    <hyperlink ref="F570" r:id="rId62" display="https://podminky.urs.cz/item/CS_URS_2024_01/899204112"/>
    <hyperlink ref="F577" r:id="rId63" display="https://podminky.urs.cz/item/CS_URS_2024_01/912211111"/>
    <hyperlink ref="F582" r:id="rId64" display="https://podminky.urs.cz/item/CS_URS_2024_01/914111111"/>
    <hyperlink ref="F616" r:id="rId65" display="https://podminky.urs.cz/item/CS_URS_2024_01/914511112"/>
    <hyperlink ref="F631" r:id="rId66" display="https://podminky.urs.cz/item/CS_URS_2024_01/915211112"/>
    <hyperlink ref="F637" r:id="rId67" display="https://podminky.urs.cz/item/CS_URS_2024_01/915211116"/>
    <hyperlink ref="F641" r:id="rId68" display="https://podminky.urs.cz/item/CS_URS_2024_01/915231112"/>
    <hyperlink ref="F648" r:id="rId69" display="https://podminky.urs.cz/item/CS_URS_2024_01/915611111"/>
    <hyperlink ref="F650" r:id="rId70" display="https://podminky.urs.cz/item/CS_URS_2024_01/915621111"/>
    <hyperlink ref="F652" r:id="rId71" display="https://podminky.urs.cz/item/CS_URS_2024_01/916111113"/>
    <hyperlink ref="F659" r:id="rId72" display="https://podminky.urs.cz/item/CS_URS_2024_01/916131213"/>
    <hyperlink ref="F706" r:id="rId73" display="https://podminky.urs.cz/item/CS_URS_2024_01/916132113"/>
    <hyperlink ref="F716" r:id="rId74" display="https://podminky.urs.cz/item/CS_URS_2024_01/916331112"/>
    <hyperlink ref="F722" r:id="rId75" display="https://podminky.urs.cz/item/CS_URS_2024_01/916991121"/>
    <hyperlink ref="F726" r:id="rId76" display="https://podminky.urs.cz/item/CS_URS_2024_01/919731122"/>
    <hyperlink ref="F736" r:id="rId77" display="https://podminky.urs.cz/item/CS_URS_2024_01/919732211"/>
    <hyperlink ref="F746" r:id="rId78" display="https://podminky.urs.cz/item/CS_URS_2024_01/919735112"/>
    <hyperlink ref="F756" r:id="rId79" display="https://podminky.urs.cz/item/CS_URS_2024_01/938908411"/>
    <hyperlink ref="F760" r:id="rId80" display="https://podminky.urs.cz/item/CS_URS_2024_01/938909311"/>
    <hyperlink ref="F764" r:id="rId81" display="https://podminky.urs.cz/item/CS_URS_2024_01/966006132"/>
    <hyperlink ref="F768" r:id="rId82" display="https://podminky.urs.cz/item/CS_URS_2024_01/966006211"/>
    <hyperlink ref="F772" r:id="rId83" display="https://podminky.urs.cz/item/CS_URS_2024_01/979024443"/>
    <hyperlink ref="F775" r:id="rId84" display="https://podminky.urs.cz/item/CS_URS_2024_01/979054441"/>
    <hyperlink ref="F778" r:id="rId85" display="https://podminky.urs.cz/item/CS_URS_2024_01/979054451"/>
    <hyperlink ref="F781" r:id="rId86" display="https://podminky.urs.cz/item/CS_URS_2024_01/979094441"/>
    <hyperlink ref="F785" r:id="rId87" display="https://podminky.urs.cz/item/CS_URS_2024_01/997221551"/>
    <hyperlink ref="F790" r:id="rId88" display="https://podminky.urs.cz/item/CS_URS_2024_01/997221559"/>
    <hyperlink ref="F796" r:id="rId89" display="https://podminky.urs.cz/item/CS_URS_2024_01/997221561"/>
    <hyperlink ref="F801" r:id="rId90" display="https://podminky.urs.cz/item/CS_URS_2024_01/997221569"/>
    <hyperlink ref="F807" r:id="rId91" display="https://podminky.urs.cz/item/CS_URS_2024_01/997221571"/>
    <hyperlink ref="F820" r:id="rId92" display="https://podminky.urs.cz/item/CS_URS_2024_01/997221579"/>
    <hyperlink ref="F835" r:id="rId93" display="https://podminky.urs.cz/item/CS_URS_2024_01/997221861"/>
    <hyperlink ref="F843" r:id="rId94" display="https://podminky.urs.cz/item/CS_URS_2024_01/997221873"/>
    <hyperlink ref="F848" r:id="rId95" display="https://podminky.urs.cz/item/CS_URS_2024_01/997221875"/>
    <hyperlink ref="F852" r:id="rId96" display="https://podminky.urs.cz/item/CS_URS_2024_01/998225111"/>
    <hyperlink ref="F856" r:id="rId97" display="https://podminky.urs.cz/item/CS_URS_2024_01/012103000"/>
    <hyperlink ref="F859" r:id="rId98" display="https://podminky.urs.cz/item/CS_URS_2024_01/012303000"/>
    <hyperlink ref="F862" r:id="rId99" display="https://podminky.urs.cz/item/CS_URS_2024_01/012403000"/>
    <hyperlink ref="F866" r:id="rId100" display="https://podminky.urs.cz/item/CS_URS_2024_01/013254000"/>
    <hyperlink ref="F871" r:id="rId101" display="https://podminky.urs.cz/item/CS_URS_2024_01/032103000"/>
    <hyperlink ref="F876" r:id="rId102" display="https://podminky.urs.cz/item/CS_URS_2024_01/034503000"/>
    <hyperlink ref="F880" r:id="rId103" display="https://podminky.urs.cz/item/CS_URS_2024_01/039103000"/>
    <hyperlink ref="F883" r:id="rId104" display="https://podminky.urs.cz/item/CS_URS_2024_01/043154000"/>
    <hyperlink ref="F887" r:id="rId105" display="https://podminky.urs.cz/item/CS_URS_2024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SILNICE III/0223, DĚLNICKÁ ULICE VE KDYNI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1443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ROUND((SUM(BE81:BE85)),  2)</f>
        <v>0</v>
      </c>
      <c r="G33" s="40"/>
      <c r="H33" s="40"/>
      <c r="I33" s="150">
        <v>0.20999999999999999</v>
      </c>
      <c r="J33" s="149">
        <f>ROUND(((SUM(BE81:BE85))*I33),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ROUND((SUM(BF81:BF85)),  2)</f>
        <v>0</v>
      </c>
      <c r="G34" s="40"/>
      <c r="H34" s="40"/>
      <c r="I34" s="150">
        <v>0.12</v>
      </c>
      <c r="J34" s="149">
        <f>ROUND(((SUM(BF81:BF85))*I34),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SILNICE III/0223, DĚLNICKÁ ULICE VE KDYNI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405 - REZERVNÍ CHRÁNIČKA HDPE 40 (CAMEL NET)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Kdyně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SÚS Plzeňského kraje, p.o.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1444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1445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REKONSTRUKCE SILNICE III/0223, DĚLNICKÁ ULICE VE KDYNI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405 - REZERVNÍ CHRÁNIČKA HDPE 40 (CAMEL NET)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Kdyně</v>
      </c>
      <c r="G75" s="42"/>
      <c r="H75" s="42"/>
      <c r="I75" s="34" t="s">
        <v>23</v>
      </c>
      <c r="J75" s="74" t="str">
        <f>IF(J12="","",J12)</f>
        <v>21. 2. 2024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SÚS Plzeňského kraje, p.o.</v>
      </c>
      <c r="G77" s="42"/>
      <c r="H77" s="42"/>
      <c r="I77" s="34" t="s">
        <v>31</v>
      </c>
      <c r="J77" s="38" t="str">
        <f>E21</f>
        <v>Ing. Jaroslav Rojt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Jan Leinhäupel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115</v>
      </c>
      <c r="D80" s="182" t="s">
        <v>57</v>
      </c>
      <c r="E80" s="182" t="s">
        <v>53</v>
      </c>
      <c r="F80" s="182" t="s">
        <v>54</v>
      </c>
      <c r="G80" s="182" t="s">
        <v>116</v>
      </c>
      <c r="H80" s="182" t="s">
        <v>117</v>
      </c>
      <c r="I80" s="182" t="s">
        <v>118</v>
      </c>
      <c r="J80" s="182" t="s">
        <v>97</v>
      </c>
      <c r="K80" s="183" t="s">
        <v>119</v>
      </c>
      <c r="L80" s="184"/>
      <c r="M80" s="94" t="s">
        <v>19</v>
      </c>
      <c r="N80" s="95" t="s">
        <v>42</v>
      </c>
      <c r="O80" s="95" t="s">
        <v>120</v>
      </c>
      <c r="P80" s="95" t="s">
        <v>121</v>
      </c>
      <c r="Q80" s="95" t="s">
        <v>122</v>
      </c>
      <c r="R80" s="95" t="s">
        <v>123</v>
      </c>
      <c r="S80" s="95" t="s">
        <v>124</v>
      </c>
      <c r="T80" s="96" t="s">
        <v>125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126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98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1446</v>
      </c>
      <c r="F82" s="193" t="s">
        <v>1447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83</v>
      </c>
      <c r="AT82" s="202" t="s">
        <v>71</v>
      </c>
      <c r="AU82" s="202" t="s">
        <v>72</v>
      </c>
      <c r="AY82" s="201" t="s">
        <v>129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1448</v>
      </c>
      <c r="F83" s="204" t="s">
        <v>1449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SUM(P84:P85)</f>
        <v>0</v>
      </c>
      <c r="Q83" s="198"/>
      <c r="R83" s="199">
        <f>SUM(R84:R85)</f>
        <v>0</v>
      </c>
      <c r="S83" s="198"/>
      <c r="T83" s="20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83</v>
      </c>
      <c r="AT83" s="202" t="s">
        <v>71</v>
      </c>
      <c r="AU83" s="202" t="s">
        <v>80</v>
      </c>
      <c r="AY83" s="201" t="s">
        <v>129</v>
      </c>
      <c r="BK83" s="203">
        <f>SUM(BK84:BK85)</f>
        <v>0</v>
      </c>
    </row>
    <row r="84" s="2" customFormat="1" ht="16.5" customHeight="1">
      <c r="A84" s="40"/>
      <c r="B84" s="41"/>
      <c r="C84" s="206" t="s">
        <v>80</v>
      </c>
      <c r="D84" s="206" t="s">
        <v>131</v>
      </c>
      <c r="E84" s="207" t="s">
        <v>1450</v>
      </c>
      <c r="F84" s="208" t="s">
        <v>1451</v>
      </c>
      <c r="G84" s="209" t="s">
        <v>151</v>
      </c>
      <c r="H84" s="210">
        <v>633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250</v>
      </c>
      <c r="AT84" s="217" t="s">
        <v>131</v>
      </c>
      <c r="AU84" s="217" t="s">
        <v>83</v>
      </c>
      <c r="AY84" s="19" t="s">
        <v>129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250</v>
      </c>
      <c r="BM84" s="217" t="s">
        <v>1452</v>
      </c>
    </row>
    <row r="85" s="14" customFormat="1">
      <c r="A85" s="14"/>
      <c r="B85" s="235"/>
      <c r="C85" s="236"/>
      <c r="D85" s="226" t="s">
        <v>140</v>
      </c>
      <c r="E85" s="237" t="s">
        <v>19</v>
      </c>
      <c r="F85" s="238" t="s">
        <v>1453</v>
      </c>
      <c r="G85" s="236"/>
      <c r="H85" s="239">
        <v>633</v>
      </c>
      <c r="I85" s="240"/>
      <c r="J85" s="236"/>
      <c r="K85" s="236"/>
      <c r="L85" s="241"/>
      <c r="M85" s="273"/>
      <c r="N85" s="274"/>
      <c r="O85" s="274"/>
      <c r="P85" s="274"/>
      <c r="Q85" s="274"/>
      <c r="R85" s="274"/>
      <c r="S85" s="274"/>
      <c r="T85" s="275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140</v>
      </c>
      <c r="AU85" s="245" t="s">
        <v>83</v>
      </c>
      <c r="AV85" s="14" t="s">
        <v>83</v>
      </c>
      <c r="AW85" s="14" t="s">
        <v>33</v>
      </c>
      <c r="AX85" s="14" t="s">
        <v>80</v>
      </c>
      <c r="AY85" s="245" t="s">
        <v>129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f0DPRYnrxSPEAhvL5mLX4/TuTXMwWeLrjzrZLVGc72+aCpD3PmSNE0KrYT+wC4nac1wv4Xx2HWSV9GNpK6BEmA==" hashValue="u7jYDEpvWP+FH7Wvrc4z2SuLxM6ZDwBrmnVpsqcuDrLjTw/34HEOEPiaQAEviuN8WCtiGJ/gIFoJJDojpq+We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1454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1455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1456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1457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1458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1459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1460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1461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1462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1463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1464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1465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1466</v>
      </c>
      <c r="F19" s="287" t="s">
        <v>1467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1468</v>
      </c>
      <c r="F20" s="287" t="s">
        <v>1469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1470</v>
      </c>
      <c r="F21" s="287" t="s">
        <v>1471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1472</v>
      </c>
      <c r="F22" s="287" t="s">
        <v>1473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1474</v>
      </c>
      <c r="F23" s="287" t="s">
        <v>1475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1476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1477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1478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1479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1480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1481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1482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1483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1484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115</v>
      </c>
      <c r="F36" s="287"/>
      <c r="G36" s="287" t="s">
        <v>1485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1486</v>
      </c>
      <c r="F37" s="287"/>
      <c r="G37" s="287" t="s">
        <v>1487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1488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1489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116</v>
      </c>
      <c r="F40" s="287"/>
      <c r="G40" s="287" t="s">
        <v>1490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117</v>
      </c>
      <c r="F41" s="287"/>
      <c r="G41" s="287" t="s">
        <v>1491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1492</v>
      </c>
      <c r="F42" s="287"/>
      <c r="G42" s="287" t="s">
        <v>1493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1494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1495</v>
      </c>
      <c r="F44" s="287"/>
      <c r="G44" s="287" t="s">
        <v>1496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119</v>
      </c>
      <c r="F45" s="287"/>
      <c r="G45" s="287" t="s">
        <v>1497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1498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1499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1500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1501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1502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1503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1504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1505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1506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1507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1508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1509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1510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1511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1512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1513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1514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1515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1516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1517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1518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1519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1520</v>
      </c>
      <c r="D76" s="305"/>
      <c r="E76" s="305"/>
      <c r="F76" s="305" t="s">
        <v>1521</v>
      </c>
      <c r="G76" s="306"/>
      <c r="H76" s="305" t="s">
        <v>54</v>
      </c>
      <c r="I76" s="305" t="s">
        <v>57</v>
      </c>
      <c r="J76" s="305" t="s">
        <v>1522</v>
      </c>
      <c r="K76" s="304"/>
    </row>
    <row r="77" s="1" customFormat="1" ht="17.25" customHeight="1">
      <c r="B77" s="302"/>
      <c r="C77" s="307" t="s">
        <v>1523</v>
      </c>
      <c r="D77" s="307"/>
      <c r="E77" s="307"/>
      <c r="F77" s="308" t="s">
        <v>1524</v>
      </c>
      <c r="G77" s="309"/>
      <c r="H77" s="307"/>
      <c r="I77" s="307"/>
      <c r="J77" s="307" t="s">
        <v>1525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1526</v>
      </c>
      <c r="G79" s="314"/>
      <c r="H79" s="290" t="s">
        <v>1527</v>
      </c>
      <c r="I79" s="290" t="s">
        <v>1528</v>
      </c>
      <c r="J79" s="290">
        <v>20</v>
      </c>
      <c r="K79" s="304"/>
    </row>
    <row r="80" s="1" customFormat="1" ht="15" customHeight="1">
      <c r="B80" s="302"/>
      <c r="C80" s="290" t="s">
        <v>1529</v>
      </c>
      <c r="D80" s="290"/>
      <c r="E80" s="290"/>
      <c r="F80" s="313" t="s">
        <v>1526</v>
      </c>
      <c r="G80" s="314"/>
      <c r="H80" s="290" t="s">
        <v>1530</v>
      </c>
      <c r="I80" s="290" t="s">
        <v>1528</v>
      </c>
      <c r="J80" s="290">
        <v>120</v>
      </c>
      <c r="K80" s="304"/>
    </row>
    <row r="81" s="1" customFormat="1" ht="15" customHeight="1">
      <c r="B81" s="315"/>
      <c r="C81" s="290" t="s">
        <v>1531</v>
      </c>
      <c r="D81" s="290"/>
      <c r="E81" s="290"/>
      <c r="F81" s="313" t="s">
        <v>1532</v>
      </c>
      <c r="G81" s="314"/>
      <c r="H81" s="290" t="s">
        <v>1533</v>
      </c>
      <c r="I81" s="290" t="s">
        <v>1528</v>
      </c>
      <c r="J81" s="290">
        <v>50</v>
      </c>
      <c r="K81" s="304"/>
    </row>
    <row r="82" s="1" customFormat="1" ht="15" customHeight="1">
      <c r="B82" s="315"/>
      <c r="C82" s="290" t="s">
        <v>1534</v>
      </c>
      <c r="D82" s="290"/>
      <c r="E82" s="290"/>
      <c r="F82" s="313" t="s">
        <v>1526</v>
      </c>
      <c r="G82" s="314"/>
      <c r="H82" s="290" t="s">
        <v>1535</v>
      </c>
      <c r="I82" s="290" t="s">
        <v>1536</v>
      </c>
      <c r="J82" s="290"/>
      <c r="K82" s="304"/>
    </row>
    <row r="83" s="1" customFormat="1" ht="15" customHeight="1">
      <c r="B83" s="315"/>
      <c r="C83" s="316" t="s">
        <v>1537</v>
      </c>
      <c r="D83" s="316"/>
      <c r="E83" s="316"/>
      <c r="F83" s="317" t="s">
        <v>1532</v>
      </c>
      <c r="G83" s="316"/>
      <c r="H83" s="316" t="s">
        <v>1538</v>
      </c>
      <c r="I83" s="316" t="s">
        <v>1528</v>
      </c>
      <c r="J83" s="316">
        <v>15</v>
      </c>
      <c r="K83" s="304"/>
    </row>
    <row r="84" s="1" customFormat="1" ht="15" customHeight="1">
      <c r="B84" s="315"/>
      <c r="C84" s="316" t="s">
        <v>1539</v>
      </c>
      <c r="D84" s="316"/>
      <c r="E84" s="316"/>
      <c r="F84" s="317" t="s">
        <v>1532</v>
      </c>
      <c r="G84" s="316"/>
      <c r="H84" s="316" t="s">
        <v>1540</v>
      </c>
      <c r="I84" s="316" t="s">
        <v>1528</v>
      </c>
      <c r="J84" s="316">
        <v>15</v>
      </c>
      <c r="K84" s="304"/>
    </row>
    <row r="85" s="1" customFormat="1" ht="15" customHeight="1">
      <c r="B85" s="315"/>
      <c r="C85" s="316" t="s">
        <v>1541</v>
      </c>
      <c r="D85" s="316"/>
      <c r="E85" s="316"/>
      <c r="F85" s="317" t="s">
        <v>1532</v>
      </c>
      <c r="G85" s="316"/>
      <c r="H85" s="316" t="s">
        <v>1542</v>
      </c>
      <c r="I85" s="316" t="s">
        <v>1528</v>
      </c>
      <c r="J85" s="316">
        <v>20</v>
      </c>
      <c r="K85" s="304"/>
    </row>
    <row r="86" s="1" customFormat="1" ht="15" customHeight="1">
      <c r="B86" s="315"/>
      <c r="C86" s="316" t="s">
        <v>1543</v>
      </c>
      <c r="D86" s="316"/>
      <c r="E86" s="316"/>
      <c r="F86" s="317" t="s">
        <v>1532</v>
      </c>
      <c r="G86" s="316"/>
      <c r="H86" s="316" t="s">
        <v>1544</v>
      </c>
      <c r="I86" s="316" t="s">
        <v>1528</v>
      </c>
      <c r="J86" s="316">
        <v>20</v>
      </c>
      <c r="K86" s="304"/>
    </row>
    <row r="87" s="1" customFormat="1" ht="15" customHeight="1">
      <c r="B87" s="315"/>
      <c r="C87" s="290" t="s">
        <v>1545</v>
      </c>
      <c r="D87" s="290"/>
      <c r="E87" s="290"/>
      <c r="F87" s="313" t="s">
        <v>1532</v>
      </c>
      <c r="G87" s="314"/>
      <c r="H87" s="290" t="s">
        <v>1546</v>
      </c>
      <c r="I87" s="290" t="s">
        <v>1528</v>
      </c>
      <c r="J87" s="290">
        <v>50</v>
      </c>
      <c r="K87" s="304"/>
    </row>
    <row r="88" s="1" customFormat="1" ht="15" customHeight="1">
      <c r="B88" s="315"/>
      <c r="C88" s="290" t="s">
        <v>1547</v>
      </c>
      <c r="D88" s="290"/>
      <c r="E88" s="290"/>
      <c r="F88" s="313" t="s">
        <v>1532</v>
      </c>
      <c r="G88" s="314"/>
      <c r="H88" s="290" t="s">
        <v>1548</v>
      </c>
      <c r="I88" s="290" t="s">
        <v>1528</v>
      </c>
      <c r="J88" s="290">
        <v>20</v>
      </c>
      <c r="K88" s="304"/>
    </row>
    <row r="89" s="1" customFormat="1" ht="15" customHeight="1">
      <c r="B89" s="315"/>
      <c r="C89" s="290" t="s">
        <v>1549</v>
      </c>
      <c r="D89" s="290"/>
      <c r="E89" s="290"/>
      <c r="F89" s="313" t="s">
        <v>1532</v>
      </c>
      <c r="G89" s="314"/>
      <c r="H89" s="290" t="s">
        <v>1550</v>
      </c>
      <c r="I89" s="290" t="s">
        <v>1528</v>
      </c>
      <c r="J89" s="290">
        <v>20</v>
      </c>
      <c r="K89" s="304"/>
    </row>
    <row r="90" s="1" customFormat="1" ht="15" customHeight="1">
      <c r="B90" s="315"/>
      <c r="C90" s="290" t="s">
        <v>1551</v>
      </c>
      <c r="D90" s="290"/>
      <c r="E90" s="290"/>
      <c r="F90" s="313" t="s">
        <v>1532</v>
      </c>
      <c r="G90" s="314"/>
      <c r="H90" s="290" t="s">
        <v>1552</v>
      </c>
      <c r="I90" s="290" t="s">
        <v>1528</v>
      </c>
      <c r="J90" s="290">
        <v>50</v>
      </c>
      <c r="K90" s="304"/>
    </row>
    <row r="91" s="1" customFormat="1" ht="15" customHeight="1">
      <c r="B91" s="315"/>
      <c r="C91" s="290" t="s">
        <v>1553</v>
      </c>
      <c r="D91" s="290"/>
      <c r="E91" s="290"/>
      <c r="F91" s="313" t="s">
        <v>1532</v>
      </c>
      <c r="G91" s="314"/>
      <c r="H91" s="290" t="s">
        <v>1553</v>
      </c>
      <c r="I91" s="290" t="s">
        <v>1528</v>
      </c>
      <c r="J91" s="290">
        <v>50</v>
      </c>
      <c r="K91" s="304"/>
    </row>
    <row r="92" s="1" customFormat="1" ht="15" customHeight="1">
      <c r="B92" s="315"/>
      <c r="C92" s="290" t="s">
        <v>1554</v>
      </c>
      <c r="D92" s="290"/>
      <c r="E92" s="290"/>
      <c r="F92" s="313" t="s">
        <v>1532</v>
      </c>
      <c r="G92" s="314"/>
      <c r="H92" s="290" t="s">
        <v>1555</v>
      </c>
      <c r="I92" s="290" t="s">
        <v>1528</v>
      </c>
      <c r="J92" s="290">
        <v>255</v>
      </c>
      <c r="K92" s="304"/>
    </row>
    <row r="93" s="1" customFormat="1" ht="15" customHeight="1">
      <c r="B93" s="315"/>
      <c r="C93" s="290" t="s">
        <v>1556</v>
      </c>
      <c r="D93" s="290"/>
      <c r="E93" s="290"/>
      <c r="F93" s="313" t="s">
        <v>1526</v>
      </c>
      <c r="G93" s="314"/>
      <c r="H93" s="290" t="s">
        <v>1557</v>
      </c>
      <c r="I93" s="290" t="s">
        <v>1558</v>
      </c>
      <c r="J93" s="290"/>
      <c r="K93" s="304"/>
    </row>
    <row r="94" s="1" customFormat="1" ht="15" customHeight="1">
      <c r="B94" s="315"/>
      <c r="C94" s="290" t="s">
        <v>1559</v>
      </c>
      <c r="D94" s="290"/>
      <c r="E94" s="290"/>
      <c r="F94" s="313" t="s">
        <v>1526</v>
      </c>
      <c r="G94" s="314"/>
      <c r="H94" s="290" t="s">
        <v>1560</v>
      </c>
      <c r="I94" s="290" t="s">
        <v>1561</v>
      </c>
      <c r="J94" s="290"/>
      <c r="K94" s="304"/>
    </row>
    <row r="95" s="1" customFormat="1" ht="15" customHeight="1">
      <c r="B95" s="315"/>
      <c r="C95" s="290" t="s">
        <v>1562</v>
      </c>
      <c r="D95" s="290"/>
      <c r="E95" s="290"/>
      <c r="F95" s="313" t="s">
        <v>1526</v>
      </c>
      <c r="G95" s="314"/>
      <c r="H95" s="290" t="s">
        <v>1562</v>
      </c>
      <c r="I95" s="290" t="s">
        <v>1561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1526</v>
      </c>
      <c r="G96" s="314"/>
      <c r="H96" s="290" t="s">
        <v>1563</v>
      </c>
      <c r="I96" s="290" t="s">
        <v>1561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1526</v>
      </c>
      <c r="G97" s="314"/>
      <c r="H97" s="290" t="s">
        <v>1564</v>
      </c>
      <c r="I97" s="290" t="s">
        <v>1561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1565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1520</v>
      </c>
      <c r="D103" s="305"/>
      <c r="E103" s="305"/>
      <c r="F103" s="305" t="s">
        <v>1521</v>
      </c>
      <c r="G103" s="306"/>
      <c r="H103" s="305" t="s">
        <v>54</v>
      </c>
      <c r="I103" s="305" t="s">
        <v>57</v>
      </c>
      <c r="J103" s="305" t="s">
        <v>1522</v>
      </c>
      <c r="K103" s="304"/>
    </row>
    <row r="104" s="1" customFormat="1" ht="17.25" customHeight="1">
      <c r="B104" s="302"/>
      <c r="C104" s="307" t="s">
        <v>1523</v>
      </c>
      <c r="D104" s="307"/>
      <c r="E104" s="307"/>
      <c r="F104" s="308" t="s">
        <v>1524</v>
      </c>
      <c r="G104" s="309"/>
      <c r="H104" s="307"/>
      <c r="I104" s="307"/>
      <c r="J104" s="307" t="s">
        <v>1525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1526</v>
      </c>
      <c r="G106" s="290"/>
      <c r="H106" s="290" t="s">
        <v>1566</v>
      </c>
      <c r="I106" s="290" t="s">
        <v>1528</v>
      </c>
      <c r="J106" s="290">
        <v>20</v>
      </c>
      <c r="K106" s="304"/>
    </row>
    <row r="107" s="1" customFormat="1" ht="15" customHeight="1">
      <c r="B107" s="302"/>
      <c r="C107" s="290" t="s">
        <v>1529</v>
      </c>
      <c r="D107" s="290"/>
      <c r="E107" s="290"/>
      <c r="F107" s="313" t="s">
        <v>1526</v>
      </c>
      <c r="G107" s="290"/>
      <c r="H107" s="290" t="s">
        <v>1566</v>
      </c>
      <c r="I107" s="290" t="s">
        <v>1528</v>
      </c>
      <c r="J107" s="290">
        <v>120</v>
      </c>
      <c r="K107" s="304"/>
    </row>
    <row r="108" s="1" customFormat="1" ht="15" customHeight="1">
      <c r="B108" s="315"/>
      <c r="C108" s="290" t="s">
        <v>1531</v>
      </c>
      <c r="D108" s="290"/>
      <c r="E108" s="290"/>
      <c r="F108" s="313" t="s">
        <v>1532</v>
      </c>
      <c r="G108" s="290"/>
      <c r="H108" s="290" t="s">
        <v>1566</v>
      </c>
      <c r="I108" s="290" t="s">
        <v>1528</v>
      </c>
      <c r="J108" s="290">
        <v>50</v>
      </c>
      <c r="K108" s="304"/>
    </row>
    <row r="109" s="1" customFormat="1" ht="15" customHeight="1">
      <c r="B109" s="315"/>
      <c r="C109" s="290" t="s">
        <v>1534</v>
      </c>
      <c r="D109" s="290"/>
      <c r="E109" s="290"/>
      <c r="F109" s="313" t="s">
        <v>1526</v>
      </c>
      <c r="G109" s="290"/>
      <c r="H109" s="290" t="s">
        <v>1566</v>
      </c>
      <c r="I109" s="290" t="s">
        <v>1536</v>
      </c>
      <c r="J109" s="290"/>
      <c r="K109" s="304"/>
    </row>
    <row r="110" s="1" customFormat="1" ht="15" customHeight="1">
      <c r="B110" s="315"/>
      <c r="C110" s="290" t="s">
        <v>1545</v>
      </c>
      <c r="D110" s="290"/>
      <c r="E110" s="290"/>
      <c r="F110" s="313" t="s">
        <v>1532</v>
      </c>
      <c r="G110" s="290"/>
      <c r="H110" s="290" t="s">
        <v>1566</v>
      </c>
      <c r="I110" s="290" t="s">
        <v>1528</v>
      </c>
      <c r="J110" s="290">
        <v>50</v>
      </c>
      <c r="K110" s="304"/>
    </row>
    <row r="111" s="1" customFormat="1" ht="15" customHeight="1">
      <c r="B111" s="315"/>
      <c r="C111" s="290" t="s">
        <v>1553</v>
      </c>
      <c r="D111" s="290"/>
      <c r="E111" s="290"/>
      <c r="F111" s="313" t="s">
        <v>1532</v>
      </c>
      <c r="G111" s="290"/>
      <c r="H111" s="290" t="s">
        <v>1566</v>
      </c>
      <c r="I111" s="290" t="s">
        <v>1528</v>
      </c>
      <c r="J111" s="290">
        <v>50</v>
      </c>
      <c r="K111" s="304"/>
    </row>
    <row r="112" s="1" customFormat="1" ht="15" customHeight="1">
      <c r="B112" s="315"/>
      <c r="C112" s="290" t="s">
        <v>1551</v>
      </c>
      <c r="D112" s="290"/>
      <c r="E112" s="290"/>
      <c r="F112" s="313" t="s">
        <v>1532</v>
      </c>
      <c r="G112" s="290"/>
      <c r="H112" s="290" t="s">
        <v>1566</v>
      </c>
      <c r="I112" s="290" t="s">
        <v>1528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1526</v>
      </c>
      <c r="G113" s="290"/>
      <c r="H113" s="290" t="s">
        <v>1567</v>
      </c>
      <c r="I113" s="290" t="s">
        <v>1528</v>
      </c>
      <c r="J113" s="290">
        <v>20</v>
      </c>
      <c r="K113" s="304"/>
    </row>
    <row r="114" s="1" customFormat="1" ht="15" customHeight="1">
      <c r="B114" s="315"/>
      <c r="C114" s="290" t="s">
        <v>1568</v>
      </c>
      <c r="D114" s="290"/>
      <c r="E114" s="290"/>
      <c r="F114" s="313" t="s">
        <v>1526</v>
      </c>
      <c r="G114" s="290"/>
      <c r="H114" s="290" t="s">
        <v>1569</v>
      </c>
      <c r="I114" s="290" t="s">
        <v>1528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1526</v>
      </c>
      <c r="G115" s="290"/>
      <c r="H115" s="290" t="s">
        <v>1570</v>
      </c>
      <c r="I115" s="290" t="s">
        <v>1561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1526</v>
      </c>
      <c r="G116" s="290"/>
      <c r="H116" s="290" t="s">
        <v>1571</v>
      </c>
      <c r="I116" s="290" t="s">
        <v>1561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1526</v>
      </c>
      <c r="G117" s="290"/>
      <c r="H117" s="290" t="s">
        <v>1572</v>
      </c>
      <c r="I117" s="290" t="s">
        <v>1573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1574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1520</v>
      </c>
      <c r="D123" s="305"/>
      <c r="E123" s="305"/>
      <c r="F123" s="305" t="s">
        <v>1521</v>
      </c>
      <c r="G123" s="306"/>
      <c r="H123" s="305" t="s">
        <v>54</v>
      </c>
      <c r="I123" s="305" t="s">
        <v>57</v>
      </c>
      <c r="J123" s="305" t="s">
        <v>1522</v>
      </c>
      <c r="K123" s="334"/>
    </row>
    <row r="124" s="1" customFormat="1" ht="17.25" customHeight="1">
      <c r="B124" s="333"/>
      <c r="C124" s="307" t="s">
        <v>1523</v>
      </c>
      <c r="D124" s="307"/>
      <c r="E124" s="307"/>
      <c r="F124" s="308" t="s">
        <v>1524</v>
      </c>
      <c r="G124" s="309"/>
      <c r="H124" s="307"/>
      <c r="I124" s="307"/>
      <c r="J124" s="307" t="s">
        <v>1525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1529</v>
      </c>
      <c r="D126" s="312"/>
      <c r="E126" s="312"/>
      <c r="F126" s="313" t="s">
        <v>1526</v>
      </c>
      <c r="G126" s="290"/>
      <c r="H126" s="290" t="s">
        <v>1566</v>
      </c>
      <c r="I126" s="290" t="s">
        <v>1528</v>
      </c>
      <c r="J126" s="290">
        <v>120</v>
      </c>
      <c r="K126" s="338"/>
    </row>
    <row r="127" s="1" customFormat="1" ht="15" customHeight="1">
      <c r="B127" s="335"/>
      <c r="C127" s="290" t="s">
        <v>1575</v>
      </c>
      <c r="D127" s="290"/>
      <c r="E127" s="290"/>
      <c r="F127" s="313" t="s">
        <v>1526</v>
      </c>
      <c r="G127" s="290"/>
      <c r="H127" s="290" t="s">
        <v>1576</v>
      </c>
      <c r="I127" s="290" t="s">
        <v>1528</v>
      </c>
      <c r="J127" s="290" t="s">
        <v>1577</v>
      </c>
      <c r="K127" s="338"/>
    </row>
    <row r="128" s="1" customFormat="1" ht="15" customHeight="1">
      <c r="B128" s="335"/>
      <c r="C128" s="290" t="s">
        <v>1474</v>
      </c>
      <c r="D128" s="290"/>
      <c r="E128" s="290"/>
      <c r="F128" s="313" t="s">
        <v>1526</v>
      </c>
      <c r="G128" s="290"/>
      <c r="H128" s="290" t="s">
        <v>1578</v>
      </c>
      <c r="I128" s="290" t="s">
        <v>1528</v>
      </c>
      <c r="J128" s="290" t="s">
        <v>1577</v>
      </c>
      <c r="K128" s="338"/>
    </row>
    <row r="129" s="1" customFormat="1" ht="15" customHeight="1">
      <c r="B129" s="335"/>
      <c r="C129" s="290" t="s">
        <v>1537</v>
      </c>
      <c r="D129" s="290"/>
      <c r="E129" s="290"/>
      <c r="F129" s="313" t="s">
        <v>1532</v>
      </c>
      <c r="G129" s="290"/>
      <c r="H129" s="290" t="s">
        <v>1538</v>
      </c>
      <c r="I129" s="290" t="s">
        <v>1528</v>
      </c>
      <c r="J129" s="290">
        <v>15</v>
      </c>
      <c r="K129" s="338"/>
    </row>
    <row r="130" s="1" customFormat="1" ht="15" customHeight="1">
      <c r="B130" s="335"/>
      <c r="C130" s="316" t="s">
        <v>1539</v>
      </c>
      <c r="D130" s="316"/>
      <c r="E130" s="316"/>
      <c r="F130" s="317" t="s">
        <v>1532</v>
      </c>
      <c r="G130" s="316"/>
      <c r="H130" s="316" t="s">
        <v>1540</v>
      </c>
      <c r="I130" s="316" t="s">
        <v>1528</v>
      </c>
      <c r="J130" s="316">
        <v>15</v>
      </c>
      <c r="K130" s="338"/>
    </row>
    <row r="131" s="1" customFormat="1" ht="15" customHeight="1">
      <c r="B131" s="335"/>
      <c r="C131" s="316" t="s">
        <v>1541</v>
      </c>
      <c r="D131" s="316"/>
      <c r="E131" s="316"/>
      <c r="F131" s="317" t="s">
        <v>1532</v>
      </c>
      <c r="G131" s="316"/>
      <c r="H131" s="316" t="s">
        <v>1542</v>
      </c>
      <c r="I131" s="316" t="s">
        <v>1528</v>
      </c>
      <c r="J131" s="316">
        <v>20</v>
      </c>
      <c r="K131" s="338"/>
    </row>
    <row r="132" s="1" customFormat="1" ht="15" customHeight="1">
      <c r="B132" s="335"/>
      <c r="C132" s="316" t="s">
        <v>1543</v>
      </c>
      <c r="D132" s="316"/>
      <c r="E132" s="316"/>
      <c r="F132" s="317" t="s">
        <v>1532</v>
      </c>
      <c r="G132" s="316"/>
      <c r="H132" s="316" t="s">
        <v>1544</v>
      </c>
      <c r="I132" s="316" t="s">
        <v>1528</v>
      </c>
      <c r="J132" s="316">
        <v>20</v>
      </c>
      <c r="K132" s="338"/>
    </row>
    <row r="133" s="1" customFormat="1" ht="15" customHeight="1">
      <c r="B133" s="335"/>
      <c r="C133" s="290" t="s">
        <v>1531</v>
      </c>
      <c r="D133" s="290"/>
      <c r="E133" s="290"/>
      <c r="F133" s="313" t="s">
        <v>1532</v>
      </c>
      <c r="G133" s="290"/>
      <c r="H133" s="290" t="s">
        <v>1566</v>
      </c>
      <c r="I133" s="290" t="s">
        <v>1528</v>
      </c>
      <c r="J133" s="290">
        <v>50</v>
      </c>
      <c r="K133" s="338"/>
    </row>
    <row r="134" s="1" customFormat="1" ht="15" customHeight="1">
      <c r="B134" s="335"/>
      <c r="C134" s="290" t="s">
        <v>1545</v>
      </c>
      <c r="D134" s="290"/>
      <c r="E134" s="290"/>
      <c r="F134" s="313" t="s">
        <v>1532</v>
      </c>
      <c r="G134" s="290"/>
      <c r="H134" s="290" t="s">
        <v>1566</v>
      </c>
      <c r="I134" s="290" t="s">
        <v>1528</v>
      </c>
      <c r="J134" s="290">
        <v>50</v>
      </c>
      <c r="K134" s="338"/>
    </row>
    <row r="135" s="1" customFormat="1" ht="15" customHeight="1">
      <c r="B135" s="335"/>
      <c r="C135" s="290" t="s">
        <v>1551</v>
      </c>
      <c r="D135" s="290"/>
      <c r="E135" s="290"/>
      <c r="F135" s="313" t="s">
        <v>1532</v>
      </c>
      <c r="G135" s="290"/>
      <c r="H135" s="290" t="s">
        <v>1566</v>
      </c>
      <c r="I135" s="290" t="s">
        <v>1528</v>
      </c>
      <c r="J135" s="290">
        <v>50</v>
      </c>
      <c r="K135" s="338"/>
    </row>
    <row r="136" s="1" customFormat="1" ht="15" customHeight="1">
      <c r="B136" s="335"/>
      <c r="C136" s="290" t="s">
        <v>1553</v>
      </c>
      <c r="D136" s="290"/>
      <c r="E136" s="290"/>
      <c r="F136" s="313" t="s">
        <v>1532</v>
      </c>
      <c r="G136" s="290"/>
      <c r="H136" s="290" t="s">
        <v>1566</v>
      </c>
      <c r="I136" s="290" t="s">
        <v>1528</v>
      </c>
      <c r="J136" s="290">
        <v>50</v>
      </c>
      <c r="K136" s="338"/>
    </row>
    <row r="137" s="1" customFormat="1" ht="15" customHeight="1">
      <c r="B137" s="335"/>
      <c r="C137" s="290" t="s">
        <v>1554</v>
      </c>
      <c r="D137" s="290"/>
      <c r="E137" s="290"/>
      <c r="F137" s="313" t="s">
        <v>1532</v>
      </c>
      <c r="G137" s="290"/>
      <c r="H137" s="290" t="s">
        <v>1579</v>
      </c>
      <c r="I137" s="290" t="s">
        <v>1528</v>
      </c>
      <c r="J137" s="290">
        <v>255</v>
      </c>
      <c r="K137" s="338"/>
    </row>
    <row r="138" s="1" customFormat="1" ht="15" customHeight="1">
      <c r="B138" s="335"/>
      <c r="C138" s="290" t="s">
        <v>1556</v>
      </c>
      <c r="D138" s="290"/>
      <c r="E138" s="290"/>
      <c r="F138" s="313" t="s">
        <v>1526</v>
      </c>
      <c r="G138" s="290"/>
      <c r="H138" s="290" t="s">
        <v>1580</v>
      </c>
      <c r="I138" s="290" t="s">
        <v>1558</v>
      </c>
      <c r="J138" s="290"/>
      <c r="K138" s="338"/>
    </row>
    <row r="139" s="1" customFormat="1" ht="15" customHeight="1">
      <c r="B139" s="335"/>
      <c r="C139" s="290" t="s">
        <v>1559</v>
      </c>
      <c r="D139" s="290"/>
      <c r="E139" s="290"/>
      <c r="F139" s="313" t="s">
        <v>1526</v>
      </c>
      <c r="G139" s="290"/>
      <c r="H139" s="290" t="s">
        <v>1581</v>
      </c>
      <c r="I139" s="290" t="s">
        <v>1561</v>
      </c>
      <c r="J139" s="290"/>
      <c r="K139" s="338"/>
    </row>
    <row r="140" s="1" customFormat="1" ht="15" customHeight="1">
      <c r="B140" s="335"/>
      <c r="C140" s="290" t="s">
        <v>1562</v>
      </c>
      <c r="D140" s="290"/>
      <c r="E140" s="290"/>
      <c r="F140" s="313" t="s">
        <v>1526</v>
      </c>
      <c r="G140" s="290"/>
      <c r="H140" s="290" t="s">
        <v>1562</v>
      </c>
      <c r="I140" s="290" t="s">
        <v>1561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1526</v>
      </c>
      <c r="G141" s="290"/>
      <c r="H141" s="290" t="s">
        <v>1582</v>
      </c>
      <c r="I141" s="290" t="s">
        <v>1561</v>
      </c>
      <c r="J141" s="290"/>
      <c r="K141" s="338"/>
    </row>
    <row r="142" s="1" customFormat="1" ht="15" customHeight="1">
      <c r="B142" s="335"/>
      <c r="C142" s="290" t="s">
        <v>1583</v>
      </c>
      <c r="D142" s="290"/>
      <c r="E142" s="290"/>
      <c r="F142" s="313" t="s">
        <v>1526</v>
      </c>
      <c r="G142" s="290"/>
      <c r="H142" s="290" t="s">
        <v>1584</v>
      </c>
      <c r="I142" s="290" t="s">
        <v>1561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1585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1520</v>
      </c>
      <c r="D148" s="305"/>
      <c r="E148" s="305"/>
      <c r="F148" s="305" t="s">
        <v>1521</v>
      </c>
      <c r="G148" s="306"/>
      <c r="H148" s="305" t="s">
        <v>54</v>
      </c>
      <c r="I148" s="305" t="s">
        <v>57</v>
      </c>
      <c r="J148" s="305" t="s">
        <v>1522</v>
      </c>
      <c r="K148" s="304"/>
    </row>
    <row r="149" s="1" customFormat="1" ht="17.25" customHeight="1">
      <c r="B149" s="302"/>
      <c r="C149" s="307" t="s">
        <v>1523</v>
      </c>
      <c r="D149" s="307"/>
      <c r="E149" s="307"/>
      <c r="F149" s="308" t="s">
        <v>1524</v>
      </c>
      <c r="G149" s="309"/>
      <c r="H149" s="307"/>
      <c r="I149" s="307"/>
      <c r="J149" s="307" t="s">
        <v>1525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1529</v>
      </c>
      <c r="D151" s="290"/>
      <c r="E151" s="290"/>
      <c r="F151" s="343" t="s">
        <v>1526</v>
      </c>
      <c r="G151" s="290"/>
      <c r="H151" s="342" t="s">
        <v>1566</v>
      </c>
      <c r="I151" s="342" t="s">
        <v>1528</v>
      </c>
      <c r="J151" s="342">
        <v>120</v>
      </c>
      <c r="K151" s="338"/>
    </row>
    <row r="152" s="1" customFormat="1" ht="15" customHeight="1">
      <c r="B152" s="315"/>
      <c r="C152" s="342" t="s">
        <v>1575</v>
      </c>
      <c r="D152" s="290"/>
      <c r="E152" s="290"/>
      <c r="F152" s="343" t="s">
        <v>1526</v>
      </c>
      <c r="G152" s="290"/>
      <c r="H152" s="342" t="s">
        <v>1586</v>
      </c>
      <c r="I152" s="342" t="s">
        <v>1528</v>
      </c>
      <c r="J152" s="342" t="s">
        <v>1577</v>
      </c>
      <c r="K152" s="338"/>
    </row>
    <row r="153" s="1" customFormat="1" ht="15" customHeight="1">
      <c r="B153" s="315"/>
      <c r="C153" s="342" t="s">
        <v>1474</v>
      </c>
      <c r="D153" s="290"/>
      <c r="E153" s="290"/>
      <c r="F153" s="343" t="s">
        <v>1526</v>
      </c>
      <c r="G153" s="290"/>
      <c r="H153" s="342" t="s">
        <v>1587</v>
      </c>
      <c r="I153" s="342" t="s">
        <v>1528</v>
      </c>
      <c r="J153" s="342" t="s">
        <v>1577</v>
      </c>
      <c r="K153" s="338"/>
    </row>
    <row r="154" s="1" customFormat="1" ht="15" customHeight="1">
      <c r="B154" s="315"/>
      <c r="C154" s="342" t="s">
        <v>1531</v>
      </c>
      <c r="D154" s="290"/>
      <c r="E154" s="290"/>
      <c r="F154" s="343" t="s">
        <v>1532</v>
      </c>
      <c r="G154" s="290"/>
      <c r="H154" s="342" t="s">
        <v>1566</v>
      </c>
      <c r="I154" s="342" t="s">
        <v>1528</v>
      </c>
      <c r="J154" s="342">
        <v>50</v>
      </c>
      <c r="K154" s="338"/>
    </row>
    <row r="155" s="1" customFormat="1" ht="15" customHeight="1">
      <c r="B155" s="315"/>
      <c r="C155" s="342" t="s">
        <v>1534</v>
      </c>
      <c r="D155" s="290"/>
      <c r="E155" s="290"/>
      <c r="F155" s="343" t="s">
        <v>1526</v>
      </c>
      <c r="G155" s="290"/>
      <c r="H155" s="342" t="s">
        <v>1566</v>
      </c>
      <c r="I155" s="342" t="s">
        <v>1536</v>
      </c>
      <c r="J155" s="342"/>
      <c r="K155" s="338"/>
    </row>
    <row r="156" s="1" customFormat="1" ht="15" customHeight="1">
      <c r="B156" s="315"/>
      <c r="C156" s="342" t="s">
        <v>1545</v>
      </c>
      <c r="D156" s="290"/>
      <c r="E156" s="290"/>
      <c r="F156" s="343" t="s">
        <v>1532</v>
      </c>
      <c r="G156" s="290"/>
      <c r="H156" s="342" t="s">
        <v>1566</v>
      </c>
      <c r="I156" s="342" t="s">
        <v>1528</v>
      </c>
      <c r="J156" s="342">
        <v>50</v>
      </c>
      <c r="K156" s="338"/>
    </row>
    <row r="157" s="1" customFormat="1" ht="15" customHeight="1">
      <c r="B157" s="315"/>
      <c r="C157" s="342" t="s">
        <v>1553</v>
      </c>
      <c r="D157" s="290"/>
      <c r="E157" s="290"/>
      <c r="F157" s="343" t="s">
        <v>1532</v>
      </c>
      <c r="G157" s="290"/>
      <c r="H157" s="342" t="s">
        <v>1566</v>
      </c>
      <c r="I157" s="342" t="s">
        <v>1528</v>
      </c>
      <c r="J157" s="342">
        <v>50</v>
      </c>
      <c r="K157" s="338"/>
    </row>
    <row r="158" s="1" customFormat="1" ht="15" customHeight="1">
      <c r="B158" s="315"/>
      <c r="C158" s="342" t="s">
        <v>1551</v>
      </c>
      <c r="D158" s="290"/>
      <c r="E158" s="290"/>
      <c r="F158" s="343" t="s">
        <v>1532</v>
      </c>
      <c r="G158" s="290"/>
      <c r="H158" s="342" t="s">
        <v>1566</v>
      </c>
      <c r="I158" s="342" t="s">
        <v>1528</v>
      </c>
      <c r="J158" s="342">
        <v>50</v>
      </c>
      <c r="K158" s="338"/>
    </row>
    <row r="159" s="1" customFormat="1" ht="15" customHeight="1">
      <c r="B159" s="315"/>
      <c r="C159" s="342" t="s">
        <v>96</v>
      </c>
      <c r="D159" s="290"/>
      <c r="E159" s="290"/>
      <c r="F159" s="343" t="s">
        <v>1526</v>
      </c>
      <c r="G159" s="290"/>
      <c r="H159" s="342" t="s">
        <v>1588</v>
      </c>
      <c r="I159" s="342" t="s">
        <v>1528</v>
      </c>
      <c r="J159" s="342" t="s">
        <v>1589</v>
      </c>
      <c r="K159" s="338"/>
    </row>
    <row r="160" s="1" customFormat="1" ht="15" customHeight="1">
      <c r="B160" s="315"/>
      <c r="C160" s="342" t="s">
        <v>1590</v>
      </c>
      <c r="D160" s="290"/>
      <c r="E160" s="290"/>
      <c r="F160" s="343" t="s">
        <v>1526</v>
      </c>
      <c r="G160" s="290"/>
      <c r="H160" s="342" t="s">
        <v>1591</v>
      </c>
      <c r="I160" s="342" t="s">
        <v>1561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1592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1520</v>
      </c>
      <c r="D166" s="305"/>
      <c r="E166" s="305"/>
      <c r="F166" s="305" t="s">
        <v>1521</v>
      </c>
      <c r="G166" s="347"/>
      <c r="H166" s="348" t="s">
        <v>54</v>
      </c>
      <c r="I166" s="348" t="s">
        <v>57</v>
      </c>
      <c r="J166" s="305" t="s">
        <v>1522</v>
      </c>
      <c r="K166" s="282"/>
    </row>
    <row r="167" s="1" customFormat="1" ht="17.25" customHeight="1">
      <c r="B167" s="283"/>
      <c r="C167" s="307" t="s">
        <v>1523</v>
      </c>
      <c r="D167" s="307"/>
      <c r="E167" s="307"/>
      <c r="F167" s="308" t="s">
        <v>1524</v>
      </c>
      <c r="G167" s="349"/>
      <c r="H167" s="350"/>
      <c r="I167" s="350"/>
      <c r="J167" s="307" t="s">
        <v>1525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1529</v>
      </c>
      <c r="D169" s="290"/>
      <c r="E169" s="290"/>
      <c r="F169" s="313" t="s">
        <v>1526</v>
      </c>
      <c r="G169" s="290"/>
      <c r="H169" s="290" t="s">
        <v>1566</v>
      </c>
      <c r="I169" s="290" t="s">
        <v>1528</v>
      </c>
      <c r="J169" s="290">
        <v>120</v>
      </c>
      <c r="K169" s="338"/>
    </row>
    <row r="170" s="1" customFormat="1" ht="15" customHeight="1">
      <c r="B170" s="315"/>
      <c r="C170" s="290" t="s">
        <v>1575</v>
      </c>
      <c r="D170" s="290"/>
      <c r="E170" s="290"/>
      <c r="F170" s="313" t="s">
        <v>1526</v>
      </c>
      <c r="G170" s="290"/>
      <c r="H170" s="290" t="s">
        <v>1576</v>
      </c>
      <c r="I170" s="290" t="s">
        <v>1528</v>
      </c>
      <c r="J170" s="290" t="s">
        <v>1577</v>
      </c>
      <c r="K170" s="338"/>
    </row>
    <row r="171" s="1" customFormat="1" ht="15" customHeight="1">
      <c r="B171" s="315"/>
      <c r="C171" s="290" t="s">
        <v>1474</v>
      </c>
      <c r="D171" s="290"/>
      <c r="E171" s="290"/>
      <c r="F171" s="313" t="s">
        <v>1526</v>
      </c>
      <c r="G171" s="290"/>
      <c r="H171" s="290" t="s">
        <v>1593</v>
      </c>
      <c r="I171" s="290" t="s">
        <v>1528</v>
      </c>
      <c r="J171" s="290" t="s">
        <v>1577</v>
      </c>
      <c r="K171" s="338"/>
    </row>
    <row r="172" s="1" customFormat="1" ht="15" customHeight="1">
      <c r="B172" s="315"/>
      <c r="C172" s="290" t="s">
        <v>1531</v>
      </c>
      <c r="D172" s="290"/>
      <c r="E172" s="290"/>
      <c r="F172" s="313" t="s">
        <v>1532</v>
      </c>
      <c r="G172" s="290"/>
      <c r="H172" s="290" t="s">
        <v>1593</v>
      </c>
      <c r="I172" s="290" t="s">
        <v>1528</v>
      </c>
      <c r="J172" s="290">
        <v>50</v>
      </c>
      <c r="K172" s="338"/>
    </row>
    <row r="173" s="1" customFormat="1" ht="15" customHeight="1">
      <c r="B173" s="315"/>
      <c r="C173" s="290" t="s">
        <v>1534</v>
      </c>
      <c r="D173" s="290"/>
      <c r="E173" s="290"/>
      <c r="F173" s="313" t="s">
        <v>1526</v>
      </c>
      <c r="G173" s="290"/>
      <c r="H173" s="290" t="s">
        <v>1593</v>
      </c>
      <c r="I173" s="290" t="s">
        <v>1536</v>
      </c>
      <c r="J173" s="290"/>
      <c r="K173" s="338"/>
    </row>
    <row r="174" s="1" customFormat="1" ht="15" customHeight="1">
      <c r="B174" s="315"/>
      <c r="C174" s="290" t="s">
        <v>1545</v>
      </c>
      <c r="D174" s="290"/>
      <c r="E174" s="290"/>
      <c r="F174" s="313" t="s">
        <v>1532</v>
      </c>
      <c r="G174" s="290"/>
      <c r="H174" s="290" t="s">
        <v>1593</v>
      </c>
      <c r="I174" s="290" t="s">
        <v>1528</v>
      </c>
      <c r="J174" s="290">
        <v>50</v>
      </c>
      <c r="K174" s="338"/>
    </row>
    <row r="175" s="1" customFormat="1" ht="15" customHeight="1">
      <c r="B175" s="315"/>
      <c r="C175" s="290" t="s">
        <v>1553</v>
      </c>
      <c r="D175" s="290"/>
      <c r="E175" s="290"/>
      <c r="F175" s="313" t="s">
        <v>1532</v>
      </c>
      <c r="G175" s="290"/>
      <c r="H175" s="290" t="s">
        <v>1593</v>
      </c>
      <c r="I175" s="290" t="s">
        <v>1528</v>
      </c>
      <c r="J175" s="290">
        <v>50</v>
      </c>
      <c r="K175" s="338"/>
    </row>
    <row r="176" s="1" customFormat="1" ht="15" customHeight="1">
      <c r="B176" s="315"/>
      <c r="C176" s="290" t="s">
        <v>1551</v>
      </c>
      <c r="D176" s="290"/>
      <c r="E176" s="290"/>
      <c r="F176" s="313" t="s">
        <v>1532</v>
      </c>
      <c r="G176" s="290"/>
      <c r="H176" s="290" t="s">
        <v>1593</v>
      </c>
      <c r="I176" s="290" t="s">
        <v>1528</v>
      </c>
      <c r="J176" s="290">
        <v>50</v>
      </c>
      <c r="K176" s="338"/>
    </row>
    <row r="177" s="1" customFormat="1" ht="15" customHeight="1">
      <c r="B177" s="315"/>
      <c r="C177" s="290" t="s">
        <v>115</v>
      </c>
      <c r="D177" s="290"/>
      <c r="E177" s="290"/>
      <c r="F177" s="313" t="s">
        <v>1526</v>
      </c>
      <c r="G177" s="290"/>
      <c r="H177" s="290" t="s">
        <v>1594</v>
      </c>
      <c r="I177" s="290" t="s">
        <v>1595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1526</v>
      </c>
      <c r="G178" s="290"/>
      <c r="H178" s="290" t="s">
        <v>1596</v>
      </c>
      <c r="I178" s="290" t="s">
        <v>1597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1526</v>
      </c>
      <c r="G179" s="290"/>
      <c r="H179" s="290" t="s">
        <v>1598</v>
      </c>
      <c r="I179" s="290" t="s">
        <v>1528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1526</v>
      </c>
      <c r="G180" s="290"/>
      <c r="H180" s="290" t="s">
        <v>1599</v>
      </c>
      <c r="I180" s="290" t="s">
        <v>1528</v>
      </c>
      <c r="J180" s="290">
        <v>255</v>
      </c>
      <c r="K180" s="338"/>
    </row>
    <row r="181" s="1" customFormat="1" ht="15" customHeight="1">
      <c r="B181" s="315"/>
      <c r="C181" s="290" t="s">
        <v>116</v>
      </c>
      <c r="D181" s="290"/>
      <c r="E181" s="290"/>
      <c r="F181" s="313" t="s">
        <v>1526</v>
      </c>
      <c r="G181" s="290"/>
      <c r="H181" s="290" t="s">
        <v>1490</v>
      </c>
      <c r="I181" s="290" t="s">
        <v>1528</v>
      </c>
      <c r="J181" s="290">
        <v>10</v>
      </c>
      <c r="K181" s="338"/>
    </row>
    <row r="182" s="1" customFormat="1" ht="15" customHeight="1">
      <c r="B182" s="315"/>
      <c r="C182" s="290" t="s">
        <v>117</v>
      </c>
      <c r="D182" s="290"/>
      <c r="E182" s="290"/>
      <c r="F182" s="313" t="s">
        <v>1526</v>
      </c>
      <c r="G182" s="290"/>
      <c r="H182" s="290" t="s">
        <v>1600</v>
      </c>
      <c r="I182" s="290" t="s">
        <v>1561</v>
      </c>
      <c r="J182" s="290"/>
      <c r="K182" s="338"/>
    </row>
    <row r="183" s="1" customFormat="1" ht="15" customHeight="1">
      <c r="B183" s="315"/>
      <c r="C183" s="290" t="s">
        <v>1601</v>
      </c>
      <c r="D183" s="290"/>
      <c r="E183" s="290"/>
      <c r="F183" s="313" t="s">
        <v>1526</v>
      </c>
      <c r="G183" s="290"/>
      <c r="H183" s="290" t="s">
        <v>1602</v>
      </c>
      <c r="I183" s="290" t="s">
        <v>1561</v>
      </c>
      <c r="J183" s="290"/>
      <c r="K183" s="338"/>
    </row>
    <row r="184" s="1" customFormat="1" ht="15" customHeight="1">
      <c r="B184" s="315"/>
      <c r="C184" s="290" t="s">
        <v>1590</v>
      </c>
      <c r="D184" s="290"/>
      <c r="E184" s="290"/>
      <c r="F184" s="313" t="s">
        <v>1526</v>
      </c>
      <c r="G184" s="290"/>
      <c r="H184" s="290" t="s">
        <v>1603</v>
      </c>
      <c r="I184" s="290" t="s">
        <v>1561</v>
      </c>
      <c r="J184" s="290"/>
      <c r="K184" s="338"/>
    </row>
    <row r="185" s="1" customFormat="1" ht="15" customHeight="1">
      <c r="B185" s="315"/>
      <c r="C185" s="290" t="s">
        <v>119</v>
      </c>
      <c r="D185" s="290"/>
      <c r="E185" s="290"/>
      <c r="F185" s="313" t="s">
        <v>1532</v>
      </c>
      <c r="G185" s="290"/>
      <c r="H185" s="290" t="s">
        <v>1604</v>
      </c>
      <c r="I185" s="290" t="s">
        <v>1528</v>
      </c>
      <c r="J185" s="290">
        <v>50</v>
      </c>
      <c r="K185" s="338"/>
    </row>
    <row r="186" s="1" customFormat="1" ht="15" customHeight="1">
      <c r="B186" s="315"/>
      <c r="C186" s="290" t="s">
        <v>1605</v>
      </c>
      <c r="D186" s="290"/>
      <c r="E186" s="290"/>
      <c r="F186" s="313" t="s">
        <v>1532</v>
      </c>
      <c r="G186" s="290"/>
      <c r="H186" s="290" t="s">
        <v>1606</v>
      </c>
      <c r="I186" s="290" t="s">
        <v>1607</v>
      </c>
      <c r="J186" s="290"/>
      <c r="K186" s="338"/>
    </row>
    <row r="187" s="1" customFormat="1" ht="15" customHeight="1">
      <c r="B187" s="315"/>
      <c r="C187" s="290" t="s">
        <v>1608</v>
      </c>
      <c r="D187" s="290"/>
      <c r="E187" s="290"/>
      <c r="F187" s="313" t="s">
        <v>1532</v>
      </c>
      <c r="G187" s="290"/>
      <c r="H187" s="290" t="s">
        <v>1609</v>
      </c>
      <c r="I187" s="290" t="s">
        <v>1607</v>
      </c>
      <c r="J187" s="290"/>
      <c r="K187" s="338"/>
    </row>
    <row r="188" s="1" customFormat="1" ht="15" customHeight="1">
      <c r="B188" s="315"/>
      <c r="C188" s="290" t="s">
        <v>1610</v>
      </c>
      <c r="D188" s="290"/>
      <c r="E188" s="290"/>
      <c r="F188" s="313" t="s">
        <v>1532</v>
      </c>
      <c r="G188" s="290"/>
      <c r="H188" s="290" t="s">
        <v>1611</v>
      </c>
      <c r="I188" s="290" t="s">
        <v>1607</v>
      </c>
      <c r="J188" s="290"/>
      <c r="K188" s="338"/>
    </row>
    <row r="189" s="1" customFormat="1" ht="15" customHeight="1">
      <c r="B189" s="315"/>
      <c r="C189" s="351" t="s">
        <v>1612</v>
      </c>
      <c r="D189" s="290"/>
      <c r="E189" s="290"/>
      <c r="F189" s="313" t="s">
        <v>1532</v>
      </c>
      <c r="G189" s="290"/>
      <c r="H189" s="290" t="s">
        <v>1613</v>
      </c>
      <c r="I189" s="290" t="s">
        <v>1614</v>
      </c>
      <c r="J189" s="352" t="s">
        <v>1615</v>
      </c>
      <c r="K189" s="338"/>
    </row>
    <row r="190" s="17" customFormat="1" ht="15" customHeight="1">
      <c r="B190" s="353"/>
      <c r="C190" s="354" t="s">
        <v>1616</v>
      </c>
      <c r="D190" s="355"/>
      <c r="E190" s="355"/>
      <c r="F190" s="356" t="s">
        <v>1532</v>
      </c>
      <c r="G190" s="355"/>
      <c r="H190" s="355" t="s">
        <v>1617</v>
      </c>
      <c r="I190" s="355" t="s">
        <v>1614</v>
      </c>
      <c r="J190" s="357" t="s">
        <v>1615</v>
      </c>
      <c r="K190" s="358"/>
    </row>
    <row r="191" s="1" customFormat="1" ht="15" customHeight="1">
      <c r="B191" s="315"/>
      <c r="C191" s="351" t="s">
        <v>42</v>
      </c>
      <c r="D191" s="290"/>
      <c r="E191" s="290"/>
      <c r="F191" s="313" t="s">
        <v>1526</v>
      </c>
      <c r="G191" s="290"/>
      <c r="H191" s="287" t="s">
        <v>1618</v>
      </c>
      <c r="I191" s="290" t="s">
        <v>1619</v>
      </c>
      <c r="J191" s="290"/>
      <c r="K191" s="338"/>
    </row>
    <row r="192" s="1" customFormat="1" ht="15" customHeight="1">
      <c r="B192" s="315"/>
      <c r="C192" s="351" t="s">
        <v>1620</v>
      </c>
      <c r="D192" s="290"/>
      <c r="E192" s="290"/>
      <c r="F192" s="313" t="s">
        <v>1526</v>
      </c>
      <c r="G192" s="290"/>
      <c r="H192" s="290" t="s">
        <v>1621</v>
      </c>
      <c r="I192" s="290" t="s">
        <v>1561</v>
      </c>
      <c r="J192" s="290"/>
      <c r="K192" s="338"/>
    </row>
    <row r="193" s="1" customFormat="1" ht="15" customHeight="1">
      <c r="B193" s="315"/>
      <c r="C193" s="351" t="s">
        <v>1622</v>
      </c>
      <c r="D193" s="290"/>
      <c r="E193" s="290"/>
      <c r="F193" s="313" t="s">
        <v>1526</v>
      </c>
      <c r="G193" s="290"/>
      <c r="H193" s="290" t="s">
        <v>1623</v>
      </c>
      <c r="I193" s="290" t="s">
        <v>1561</v>
      </c>
      <c r="J193" s="290"/>
      <c r="K193" s="338"/>
    </row>
    <row r="194" s="1" customFormat="1" ht="15" customHeight="1">
      <c r="B194" s="315"/>
      <c r="C194" s="351" t="s">
        <v>1624</v>
      </c>
      <c r="D194" s="290"/>
      <c r="E194" s="290"/>
      <c r="F194" s="313" t="s">
        <v>1532</v>
      </c>
      <c r="G194" s="290"/>
      <c r="H194" s="290" t="s">
        <v>1625</v>
      </c>
      <c r="I194" s="290" t="s">
        <v>1561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1626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1627</v>
      </c>
      <c r="D201" s="360"/>
      <c r="E201" s="360"/>
      <c r="F201" s="360" t="s">
        <v>1628</v>
      </c>
      <c r="G201" s="361"/>
      <c r="H201" s="360" t="s">
        <v>1629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1619</v>
      </c>
      <c r="D203" s="290"/>
      <c r="E203" s="290"/>
      <c r="F203" s="313" t="s">
        <v>43</v>
      </c>
      <c r="G203" s="290"/>
      <c r="H203" s="290" t="s">
        <v>1630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44</v>
      </c>
      <c r="G204" s="290"/>
      <c r="H204" s="290" t="s">
        <v>1631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47</v>
      </c>
      <c r="G205" s="290"/>
      <c r="H205" s="290" t="s">
        <v>1632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45</v>
      </c>
      <c r="G206" s="290"/>
      <c r="H206" s="290" t="s">
        <v>1633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46</v>
      </c>
      <c r="G207" s="290"/>
      <c r="H207" s="290" t="s">
        <v>1634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1573</v>
      </c>
      <c r="D209" s="290"/>
      <c r="E209" s="290"/>
      <c r="F209" s="313" t="s">
        <v>79</v>
      </c>
      <c r="G209" s="290"/>
      <c r="H209" s="290" t="s">
        <v>1635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1468</v>
      </c>
      <c r="G210" s="290"/>
      <c r="H210" s="290" t="s">
        <v>1469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1466</v>
      </c>
      <c r="G211" s="290"/>
      <c r="H211" s="290" t="s">
        <v>1636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1470</v>
      </c>
      <c r="G212" s="351"/>
      <c r="H212" s="342" t="s">
        <v>1471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1472</v>
      </c>
      <c r="G213" s="351"/>
      <c r="H213" s="342" t="s">
        <v>823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1597</v>
      </c>
      <c r="D215" s="290"/>
      <c r="E215" s="290"/>
      <c r="F215" s="313">
        <v>1</v>
      </c>
      <c r="G215" s="351"/>
      <c r="H215" s="342" t="s">
        <v>1637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1638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1639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1640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2024-03-21T08:42:47Z</dcterms:created>
  <dcterms:modified xsi:type="dcterms:W3CDTF">2024-03-21T08:42:58Z</dcterms:modified>
</cp:coreProperties>
</file>